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Grad - financijski izvještaj 2022. godina\GFI - obrazac\"/>
    </mc:Choice>
  </mc:AlternateContent>
  <xr:revisionPtr revIDLastSave="0" documentId="13_ncr:1_{D60D713E-C962-4C01-A57E-6B8CAF170B7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F285" i="9"/>
  <c r="H284" i="9"/>
  <c r="G284" i="9"/>
  <c r="E284" i="9" s="1"/>
  <c r="F284" i="9"/>
  <c r="H283" i="9"/>
  <c r="G283" i="9"/>
  <c r="F283" i="9"/>
  <c r="F282" i="9"/>
  <c r="H281" i="9"/>
  <c r="G281" i="9"/>
  <c r="F281" i="9"/>
  <c r="H280" i="9"/>
  <c r="G280" i="9"/>
  <c r="F280" i="9"/>
  <c r="H279" i="9"/>
  <c r="G279" i="9"/>
  <c r="E279" i="9" s="1"/>
  <c r="B279" i="9" s="1"/>
  <c r="F279" i="9"/>
  <c r="F278" i="9"/>
  <c r="F277" i="9"/>
  <c r="F276" i="9"/>
  <c r="L274" i="9"/>
  <c r="F274" i="9" s="1"/>
  <c r="H274" i="9"/>
  <c r="I273" i="9"/>
  <c r="H273" i="9"/>
  <c r="F273" i="9"/>
  <c r="E272" i="9"/>
  <c r="M271" i="9"/>
  <c r="L271" i="9"/>
  <c r="E271" i="9"/>
  <c r="M270" i="9"/>
  <c r="L270" i="9"/>
  <c r="F270" i="9" s="1"/>
  <c r="B270" i="9" s="1"/>
  <c r="E270" i="9"/>
  <c r="M269" i="9"/>
  <c r="L269" i="9"/>
  <c r="F269" i="9" s="1"/>
  <c r="E269" i="9"/>
  <c r="M268" i="9"/>
  <c r="L268" i="9"/>
  <c r="E268" i="9"/>
  <c r="M267" i="9"/>
  <c r="L267" i="9"/>
  <c r="E267" i="9"/>
  <c r="M266" i="9"/>
  <c r="F266" i="9" s="1"/>
  <c r="B266" i="9" s="1"/>
  <c r="L266" i="9"/>
  <c r="E266" i="9"/>
  <c r="M265" i="9"/>
  <c r="L265" i="9"/>
  <c r="F265" i="9" s="1"/>
  <c r="E265" i="9"/>
  <c r="M264" i="9"/>
  <c r="L264" i="9"/>
  <c r="F264" i="9" s="1"/>
  <c r="B264" i="9" s="1"/>
  <c r="E264" i="9"/>
  <c r="M263" i="9"/>
  <c r="L263" i="9"/>
  <c r="F263" i="9" s="1"/>
  <c r="E263" i="9"/>
  <c r="M262" i="9"/>
  <c r="L262" i="9"/>
  <c r="F262" i="9"/>
  <c r="B262" i="9" s="1"/>
  <c r="E262" i="9"/>
  <c r="M261" i="9"/>
  <c r="L261" i="9"/>
  <c r="E261" i="9"/>
  <c r="M260" i="9"/>
  <c r="L260" i="9"/>
  <c r="F260" i="9" s="1"/>
  <c r="E260" i="9"/>
  <c r="B260" i="9"/>
  <c r="M259" i="9"/>
  <c r="L259" i="9"/>
  <c r="E259" i="9"/>
  <c r="M258" i="9"/>
  <c r="F258" i="9" s="1"/>
  <c r="L258" i="9"/>
  <c r="E258" i="9"/>
  <c r="M257" i="9"/>
  <c r="F257" i="9" s="1"/>
  <c r="L257" i="9"/>
  <c r="E257" i="9"/>
  <c r="M256" i="9"/>
  <c r="F256" i="9" s="1"/>
  <c r="B256" i="9" s="1"/>
  <c r="L256" i="9"/>
  <c r="E256" i="9"/>
  <c r="M255" i="9"/>
  <c r="L255" i="9"/>
  <c r="E255" i="9"/>
  <c r="M254" i="9"/>
  <c r="L254" i="9"/>
  <c r="F254" i="9" s="1"/>
  <c r="B254" i="9" s="1"/>
  <c r="E254" i="9"/>
  <c r="M253" i="9"/>
  <c r="L253" i="9"/>
  <c r="F253" i="9" s="1"/>
  <c r="E253" i="9"/>
  <c r="M252" i="9"/>
  <c r="L252" i="9"/>
  <c r="E252" i="9"/>
  <c r="M251" i="9"/>
  <c r="L251" i="9"/>
  <c r="E251" i="9"/>
  <c r="M250" i="9"/>
  <c r="L250" i="9"/>
  <c r="F250" i="9" s="1"/>
  <c r="E250" i="9"/>
  <c r="M249" i="9"/>
  <c r="L249" i="9"/>
  <c r="F249" i="9" s="1"/>
  <c r="E249" i="9"/>
  <c r="M248" i="9"/>
  <c r="L248" i="9"/>
  <c r="E248" i="9"/>
  <c r="M247" i="9"/>
  <c r="L247" i="9"/>
  <c r="F247" i="9" s="1"/>
  <c r="E247" i="9"/>
  <c r="M246" i="9"/>
  <c r="L246" i="9"/>
  <c r="F246" i="9"/>
  <c r="B246" i="9" s="1"/>
  <c r="E246" i="9"/>
  <c r="M245" i="9"/>
  <c r="L245" i="9"/>
  <c r="F245" i="9" s="1"/>
  <c r="E245" i="9"/>
  <c r="M244" i="9"/>
  <c r="L244" i="9"/>
  <c r="F244" i="9" s="1"/>
  <c r="E244" i="9"/>
  <c r="B244" i="9"/>
  <c r="M243" i="9"/>
  <c r="L243" i="9"/>
  <c r="E243" i="9"/>
  <c r="M242" i="9"/>
  <c r="F242" i="9" s="1"/>
  <c r="L242" i="9"/>
  <c r="E242" i="9"/>
  <c r="M241" i="9"/>
  <c r="L241" i="9"/>
  <c r="E241" i="9"/>
  <c r="M240" i="9"/>
  <c r="L240" i="9"/>
  <c r="F240" i="9" s="1"/>
  <c r="B240" i="9" s="1"/>
  <c r="E240" i="9"/>
  <c r="M239" i="9"/>
  <c r="L239" i="9"/>
  <c r="F239" i="9" s="1"/>
  <c r="E239" i="9"/>
  <c r="M238" i="9"/>
  <c r="L238" i="9"/>
  <c r="F238" i="9" s="1"/>
  <c r="B238" i="9" s="1"/>
  <c r="E238" i="9"/>
  <c r="M237" i="9"/>
  <c r="L237" i="9"/>
  <c r="F237" i="9" s="1"/>
  <c r="E237" i="9"/>
  <c r="M236" i="9"/>
  <c r="L236" i="9"/>
  <c r="E236" i="9"/>
  <c r="M235" i="9"/>
  <c r="L235" i="9"/>
  <c r="E235" i="9"/>
  <c r="M234" i="9"/>
  <c r="L234" i="9"/>
  <c r="F234" i="9"/>
  <c r="E234" i="9"/>
  <c r="M233" i="9"/>
  <c r="L233" i="9"/>
  <c r="F233" i="9" s="1"/>
  <c r="E233" i="9"/>
  <c r="M232" i="9"/>
  <c r="L232" i="9"/>
  <c r="F232" i="9" s="1"/>
  <c r="B232" i="9" s="1"/>
  <c r="E232" i="9"/>
  <c r="M231" i="9"/>
  <c r="L231" i="9"/>
  <c r="E231" i="9"/>
  <c r="M230" i="9"/>
  <c r="L230" i="9"/>
  <c r="F230" i="9" s="1"/>
  <c r="B230" i="9" s="1"/>
  <c r="E230" i="9"/>
  <c r="M229" i="9"/>
  <c r="L229" i="9"/>
  <c r="F229" i="9" s="1"/>
  <c r="E229" i="9"/>
  <c r="M228" i="9"/>
  <c r="L228" i="9"/>
  <c r="E228" i="9"/>
  <c r="M227" i="9"/>
  <c r="L227" i="9"/>
  <c r="E227" i="9"/>
  <c r="M226" i="9"/>
  <c r="L226" i="9"/>
  <c r="E226" i="9"/>
  <c r="H225" i="9"/>
  <c r="G225" i="9"/>
  <c r="F225" i="9"/>
  <c r="M224" i="9"/>
  <c r="L224" i="9"/>
  <c r="E224" i="9"/>
  <c r="M223" i="9"/>
  <c r="L223" i="9"/>
  <c r="F223" i="9" s="1"/>
  <c r="E223" i="9"/>
  <c r="B223" i="9" s="1"/>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E156" i="9" s="1"/>
  <c r="F156" i="9"/>
  <c r="H155" i="9"/>
  <c r="G155" i="9"/>
  <c r="F155" i="9"/>
  <c r="H154" i="9"/>
  <c r="G154" i="9"/>
  <c r="E154" i="9" s="1"/>
  <c r="B154" i="9" s="1"/>
  <c r="F154" i="9"/>
  <c r="H153" i="9"/>
  <c r="G153" i="9"/>
  <c r="F153" i="9"/>
  <c r="H152" i="9"/>
  <c r="G152" i="9"/>
  <c r="F152" i="9"/>
  <c r="H151" i="9"/>
  <c r="G151" i="9"/>
  <c r="F151" i="9"/>
  <c r="H150" i="9"/>
  <c r="G150" i="9"/>
  <c r="E150" i="9" s="1"/>
  <c r="B150" i="9" s="1"/>
  <c r="F150" i="9"/>
  <c r="H149" i="9"/>
  <c r="G149" i="9"/>
  <c r="E149" i="9" s="1"/>
  <c r="F149" i="9"/>
  <c r="H148" i="9"/>
  <c r="G148" i="9"/>
  <c r="F148" i="9"/>
  <c r="H147" i="9"/>
  <c r="G147" i="9"/>
  <c r="E147" i="9" s="1"/>
  <c r="B147" i="9" s="1"/>
  <c r="F147" i="9"/>
  <c r="H146" i="9"/>
  <c r="G146" i="9"/>
  <c r="E146" i="9" s="1"/>
  <c r="F146" i="9"/>
  <c r="H145" i="9"/>
  <c r="G145" i="9"/>
  <c r="F145" i="9"/>
  <c r="H144" i="9"/>
  <c r="G144" i="9"/>
  <c r="F144" i="9"/>
  <c r="H143" i="9"/>
  <c r="G143" i="9"/>
  <c r="F143" i="9"/>
  <c r="F142" i="9"/>
  <c r="H141" i="9"/>
  <c r="G141" i="9"/>
  <c r="F141" i="9"/>
  <c r="H140" i="9"/>
  <c r="G140" i="9"/>
  <c r="F140" i="9"/>
  <c r="H139" i="9"/>
  <c r="G139" i="9"/>
  <c r="F139" i="9"/>
  <c r="H138" i="9"/>
  <c r="G138" i="9"/>
  <c r="E138" i="9" s="1"/>
  <c r="F138" i="9"/>
  <c r="H137" i="9"/>
  <c r="G137" i="9"/>
  <c r="F137" i="9"/>
  <c r="H136" i="9"/>
  <c r="G136" i="9"/>
  <c r="E136" i="9" s="1"/>
  <c r="B136" i="9" s="1"/>
  <c r="F136" i="9"/>
  <c r="H135" i="9"/>
  <c r="G135" i="9"/>
  <c r="F135" i="9"/>
  <c r="H134" i="9"/>
  <c r="G134" i="9"/>
  <c r="E134" i="9" s="1"/>
  <c r="B134" i="9" s="1"/>
  <c r="F134" i="9"/>
  <c r="H133" i="9"/>
  <c r="G133" i="9"/>
  <c r="F133" i="9"/>
  <c r="H132" i="9"/>
  <c r="G132" i="9"/>
  <c r="F132" i="9"/>
  <c r="E132" i="9"/>
  <c r="B132" i="9" s="1"/>
  <c r="H131" i="9"/>
  <c r="G131" i="9"/>
  <c r="F131" i="9"/>
  <c r="E131" i="9"/>
  <c r="H130" i="9"/>
  <c r="G130" i="9"/>
  <c r="E130" i="9" s="1"/>
  <c r="F130" i="9"/>
  <c r="H129" i="9"/>
  <c r="G129" i="9"/>
  <c r="F129" i="9"/>
  <c r="H128" i="9"/>
  <c r="G128" i="9"/>
  <c r="E128" i="9" s="1"/>
  <c r="B128" i="9" s="1"/>
  <c r="F128" i="9"/>
  <c r="H127" i="9"/>
  <c r="G127" i="9"/>
  <c r="F127" i="9"/>
  <c r="H126" i="9"/>
  <c r="G126" i="9"/>
  <c r="E126" i="9" s="1"/>
  <c r="B126" i="9" s="1"/>
  <c r="F126" i="9"/>
  <c r="H125" i="9"/>
  <c r="G125" i="9"/>
  <c r="F125" i="9"/>
  <c r="H124" i="9"/>
  <c r="G124" i="9"/>
  <c r="F124" i="9"/>
  <c r="E124" i="9"/>
  <c r="B124" i="9" s="1"/>
  <c r="H123" i="9"/>
  <c r="G123" i="9"/>
  <c r="F123" i="9"/>
  <c r="E123" i="9"/>
  <c r="B123" i="9" s="1"/>
  <c r="H122" i="9"/>
  <c r="G122" i="9"/>
  <c r="E122" i="9" s="1"/>
  <c r="F122" i="9"/>
  <c r="H121" i="9"/>
  <c r="G121" i="9"/>
  <c r="F121" i="9"/>
  <c r="H120" i="9"/>
  <c r="G120" i="9"/>
  <c r="F120" i="9"/>
  <c r="H119" i="9"/>
  <c r="G119" i="9"/>
  <c r="E119" i="9" s="1"/>
  <c r="B119" i="9" s="1"/>
  <c r="F119" i="9"/>
  <c r="H118" i="9"/>
  <c r="G118" i="9"/>
  <c r="F118" i="9"/>
  <c r="H117" i="9"/>
  <c r="G117" i="9"/>
  <c r="F117" i="9"/>
  <c r="H116" i="9"/>
  <c r="E116" i="9" s="1"/>
  <c r="B116" i="9" s="1"/>
  <c r="G116" i="9"/>
  <c r="F116" i="9"/>
  <c r="H115" i="9"/>
  <c r="G115" i="9"/>
  <c r="E115" i="9" s="1"/>
  <c r="B115" i="9" s="1"/>
  <c r="F115" i="9"/>
  <c r="H114" i="9"/>
  <c r="G114" i="9"/>
  <c r="E114" i="9" s="1"/>
  <c r="F114" i="9"/>
  <c r="H113" i="9"/>
  <c r="G113" i="9"/>
  <c r="F113" i="9"/>
  <c r="H112" i="9"/>
  <c r="G112" i="9"/>
  <c r="F112" i="9"/>
  <c r="H111" i="9"/>
  <c r="E111" i="9" s="1"/>
  <c r="B111" i="9" s="1"/>
  <c r="G111" i="9"/>
  <c r="F111" i="9"/>
  <c r="H110" i="9"/>
  <c r="G110" i="9"/>
  <c r="F110" i="9"/>
  <c r="H109" i="9"/>
  <c r="G109" i="9"/>
  <c r="F109" i="9"/>
  <c r="H108" i="9"/>
  <c r="E108" i="9" s="1"/>
  <c r="G108" i="9"/>
  <c r="F108" i="9"/>
  <c r="H107" i="9"/>
  <c r="G107" i="9"/>
  <c r="F107" i="9"/>
  <c r="E107" i="9"/>
  <c r="B107" i="9" s="1"/>
  <c r="H106" i="9"/>
  <c r="G106" i="9"/>
  <c r="E106" i="9" s="1"/>
  <c r="F106" i="9"/>
  <c r="H105" i="9"/>
  <c r="G105" i="9"/>
  <c r="F105" i="9"/>
  <c r="H104" i="9"/>
  <c r="G104" i="9"/>
  <c r="F104" i="9"/>
  <c r="H103" i="9"/>
  <c r="G103" i="9"/>
  <c r="E103" i="9" s="1"/>
  <c r="B103" i="9" s="1"/>
  <c r="F103" i="9"/>
  <c r="H102" i="9"/>
  <c r="G102" i="9"/>
  <c r="F102" i="9"/>
  <c r="H101" i="9"/>
  <c r="G101" i="9"/>
  <c r="F101" i="9"/>
  <c r="H100" i="9"/>
  <c r="E100" i="9" s="1"/>
  <c r="B100" i="9" s="1"/>
  <c r="G100" i="9"/>
  <c r="F100" i="9"/>
  <c r="H99" i="9"/>
  <c r="G99" i="9"/>
  <c r="E99" i="9" s="1"/>
  <c r="B99" i="9" s="1"/>
  <c r="F99" i="9"/>
  <c r="H98" i="9"/>
  <c r="G98" i="9"/>
  <c r="E98" i="9" s="1"/>
  <c r="F98" i="9"/>
  <c r="H97" i="9"/>
  <c r="G97" i="9"/>
  <c r="F97" i="9"/>
  <c r="H96" i="9"/>
  <c r="G96" i="9"/>
  <c r="F96" i="9"/>
  <c r="H95" i="9"/>
  <c r="E95" i="9" s="1"/>
  <c r="B95" i="9" s="1"/>
  <c r="G95" i="9"/>
  <c r="F95" i="9"/>
  <c r="H94" i="9"/>
  <c r="G94" i="9"/>
  <c r="F94" i="9"/>
  <c r="H93" i="9"/>
  <c r="G93" i="9"/>
  <c r="F93" i="9"/>
  <c r="H92" i="9"/>
  <c r="G92" i="9"/>
  <c r="F92" i="9"/>
  <c r="H91" i="9"/>
  <c r="G91" i="9"/>
  <c r="E91" i="9" s="1"/>
  <c r="B91" i="9" s="1"/>
  <c r="F91" i="9"/>
  <c r="H90" i="9"/>
  <c r="G90" i="9"/>
  <c r="F90" i="9"/>
  <c r="H89" i="9"/>
  <c r="G89" i="9"/>
  <c r="E89" i="9" s="1"/>
  <c r="B89" i="9" s="1"/>
  <c r="F89" i="9"/>
  <c r="H88" i="9"/>
  <c r="G88" i="9"/>
  <c r="F88" i="9"/>
  <c r="H87" i="9"/>
  <c r="G87" i="9"/>
  <c r="F87" i="9"/>
  <c r="H86" i="9"/>
  <c r="G86" i="9"/>
  <c r="F86" i="9"/>
  <c r="E86" i="9"/>
  <c r="B86" i="9" s="1"/>
  <c r="H85" i="9"/>
  <c r="G85" i="9"/>
  <c r="F85" i="9"/>
  <c r="H84" i="9"/>
  <c r="E84" i="9" s="1"/>
  <c r="B84" i="9" s="1"/>
  <c r="G84" i="9"/>
  <c r="F84" i="9"/>
  <c r="H83" i="9"/>
  <c r="E83" i="9" s="1"/>
  <c r="G83" i="9"/>
  <c r="F83" i="9"/>
  <c r="H82" i="9"/>
  <c r="G82" i="9"/>
  <c r="F82" i="9"/>
  <c r="H81" i="9"/>
  <c r="G81" i="9"/>
  <c r="F81" i="9"/>
  <c r="H80" i="9"/>
  <c r="G80" i="9"/>
  <c r="E80" i="9" s="1"/>
  <c r="B80" i="9" s="1"/>
  <c r="F80" i="9"/>
  <c r="H79" i="9"/>
  <c r="G79" i="9"/>
  <c r="E79" i="9" s="1"/>
  <c r="F79" i="9"/>
  <c r="H78" i="9"/>
  <c r="G78" i="9"/>
  <c r="F78" i="9"/>
  <c r="H77" i="9"/>
  <c r="G77" i="9"/>
  <c r="F77" i="9"/>
  <c r="H76" i="9"/>
  <c r="E76" i="9" s="1"/>
  <c r="B76" i="9" s="1"/>
  <c r="G76" i="9"/>
  <c r="F76" i="9"/>
  <c r="H75" i="9"/>
  <c r="E75" i="9" s="1"/>
  <c r="G75" i="9"/>
  <c r="F75" i="9"/>
  <c r="H74" i="9"/>
  <c r="G74" i="9"/>
  <c r="F74" i="9"/>
  <c r="H73" i="9"/>
  <c r="G73" i="9"/>
  <c r="F73" i="9"/>
  <c r="H72" i="9"/>
  <c r="E72" i="9" s="1"/>
  <c r="B72" i="9" s="1"/>
  <c r="G72" i="9"/>
  <c r="F72" i="9"/>
  <c r="H71" i="9"/>
  <c r="G71" i="9"/>
  <c r="E71" i="9" s="1"/>
  <c r="F71" i="9"/>
  <c r="H70" i="9"/>
  <c r="G70" i="9"/>
  <c r="E70" i="9" s="1"/>
  <c r="F70" i="9"/>
  <c r="H69" i="9"/>
  <c r="G69" i="9"/>
  <c r="F69" i="9"/>
  <c r="H68" i="9"/>
  <c r="G68" i="9"/>
  <c r="F68" i="9"/>
  <c r="H67" i="9"/>
  <c r="G67" i="9"/>
  <c r="F67" i="9"/>
  <c r="H66" i="9"/>
  <c r="G66" i="9"/>
  <c r="E66" i="9" s="1"/>
  <c r="F66" i="9"/>
  <c r="H65" i="9"/>
  <c r="G65" i="9"/>
  <c r="F65" i="9"/>
  <c r="H64" i="9"/>
  <c r="G64" i="9"/>
  <c r="E64" i="9" s="1"/>
  <c r="B64" i="9" s="1"/>
  <c r="F64" i="9"/>
  <c r="H63" i="9"/>
  <c r="G63" i="9"/>
  <c r="F63" i="9"/>
  <c r="H62" i="9"/>
  <c r="G62" i="9"/>
  <c r="E62" i="9" s="1"/>
  <c r="F62" i="9"/>
  <c r="H61" i="9"/>
  <c r="G61" i="9"/>
  <c r="F61" i="9"/>
  <c r="H60" i="9"/>
  <c r="G60" i="9"/>
  <c r="F60" i="9"/>
  <c r="E60" i="9"/>
  <c r="B60" i="9" s="1"/>
  <c r="H59" i="9"/>
  <c r="G59" i="9"/>
  <c r="F59" i="9"/>
  <c r="H58" i="9"/>
  <c r="G58" i="9"/>
  <c r="F58" i="9"/>
  <c r="H57" i="9"/>
  <c r="G57" i="9"/>
  <c r="F57" i="9"/>
  <c r="H56" i="9"/>
  <c r="E56" i="9" s="1"/>
  <c r="G56" i="9"/>
  <c r="F56" i="9"/>
  <c r="H55" i="9"/>
  <c r="G55" i="9"/>
  <c r="F55" i="9"/>
  <c r="E55" i="9"/>
  <c r="H54" i="9"/>
  <c r="G54" i="9"/>
  <c r="E54" i="9" s="1"/>
  <c r="F54" i="9"/>
  <c r="H53" i="9"/>
  <c r="G53" i="9"/>
  <c r="F53" i="9"/>
  <c r="H52" i="9"/>
  <c r="G52" i="9"/>
  <c r="F52" i="9"/>
  <c r="H51" i="9"/>
  <c r="E51" i="9" s="1"/>
  <c r="G51" i="9"/>
  <c r="F51" i="9"/>
  <c r="H50" i="9"/>
  <c r="G50" i="9"/>
  <c r="F50" i="9"/>
  <c r="H49" i="9"/>
  <c r="G49" i="9"/>
  <c r="F49" i="9"/>
  <c r="H48" i="9"/>
  <c r="G48" i="9"/>
  <c r="E48" i="9" s="1"/>
  <c r="B48" i="9" s="1"/>
  <c r="F48" i="9"/>
  <c r="H47" i="9"/>
  <c r="G47" i="9"/>
  <c r="E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E35" i="9"/>
  <c r="B35" i="9" s="1"/>
  <c r="H34" i="9"/>
  <c r="G34" i="9"/>
  <c r="E34" i="9" s="1"/>
  <c r="F34" i="9"/>
  <c r="H33" i="9"/>
  <c r="G33" i="9"/>
  <c r="F33" i="9"/>
  <c r="H32" i="9"/>
  <c r="G32" i="9"/>
  <c r="F32" i="9"/>
  <c r="H31" i="9"/>
  <c r="G31" i="9"/>
  <c r="E31" i="9" s="1"/>
  <c r="B31" i="9" s="1"/>
  <c r="F31" i="9"/>
  <c r="H30" i="9"/>
  <c r="G30" i="9"/>
  <c r="F30" i="9"/>
  <c r="H29" i="9"/>
  <c r="G29" i="9"/>
  <c r="F29" i="9"/>
  <c r="H28" i="9"/>
  <c r="E28" i="9" s="1"/>
  <c r="B28" i="9" s="1"/>
  <c r="G28" i="9"/>
  <c r="F28" i="9"/>
  <c r="H27" i="9"/>
  <c r="G27" i="9"/>
  <c r="E27" i="9" s="1"/>
  <c r="B27" i="9" s="1"/>
  <c r="F27" i="9"/>
  <c r="H26" i="9"/>
  <c r="G26" i="9"/>
  <c r="F26" i="9"/>
  <c r="H25" i="9"/>
  <c r="G25" i="9"/>
  <c r="F25" i="9"/>
  <c r="H24" i="9"/>
  <c r="G24" i="9"/>
  <c r="F24" i="9"/>
  <c r="H23" i="9"/>
  <c r="G23" i="9"/>
  <c r="F23" i="9"/>
  <c r="H22" i="9"/>
  <c r="G22" i="9"/>
  <c r="E22" i="9" s="1"/>
  <c r="F22" i="9"/>
  <c r="H21" i="9"/>
  <c r="G21" i="9"/>
  <c r="F21" i="9"/>
  <c r="F20" i="9"/>
  <c r="F4" i="9"/>
  <c r="O3" i="9"/>
  <c r="G274" i="9" s="1"/>
  <c r="E274" i="9" s="1"/>
  <c r="B274" i="9" s="1"/>
  <c r="I3" i="9"/>
  <c r="G278" i="9" s="1"/>
  <c r="E278" i="9" s="1"/>
  <c r="B278" i="9" s="1"/>
  <c r="H3" i="9"/>
  <c r="G3" i="9"/>
  <c r="D101" i="8"/>
  <c r="I36" i="3" s="1"/>
  <c r="D95" i="8"/>
  <c r="C1570" i="1" s="1"/>
  <c r="D90" i="8"/>
  <c r="C1565" i="1" s="1"/>
  <c r="G1565" i="1" s="1"/>
  <c r="D85" i="8"/>
  <c r="D80" i="8"/>
  <c r="D75" i="8"/>
  <c r="D70" i="8"/>
  <c r="C1545" i="1" s="1"/>
  <c r="D65" i="8"/>
  <c r="C1540" i="1" s="1"/>
  <c r="D60" i="8"/>
  <c r="D55" i="8"/>
  <c r="C1530" i="1" s="1"/>
  <c r="H1530" i="1" s="1"/>
  <c r="D50" i="8"/>
  <c r="C1525" i="1" s="1"/>
  <c r="D44" i="8"/>
  <c r="D36" i="8"/>
  <c r="C1511" i="1" s="1"/>
  <c r="D26" i="8"/>
  <c r="D18" i="8"/>
  <c r="C1493" i="1" s="1"/>
  <c r="H1493" i="1" s="1"/>
  <c r="D8" i="8"/>
  <c r="C1483" i="1" s="1"/>
  <c r="G1483" i="1" s="1"/>
  <c r="E44" i="7"/>
  <c r="I32" i="3" s="1"/>
  <c r="D44" i="7"/>
  <c r="E39" i="7"/>
  <c r="D39" i="7"/>
  <c r="E30" i="7"/>
  <c r="D30" i="7"/>
  <c r="C1461" i="1" s="1"/>
  <c r="E23" i="7"/>
  <c r="D23" i="7"/>
  <c r="E14" i="7"/>
  <c r="D1445" i="1" s="1"/>
  <c r="D14" i="7"/>
  <c r="C1445" i="1"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E114" i="6" s="1"/>
  <c r="D1408" i="1" s="1"/>
  <c r="D115" i="6"/>
  <c r="D114" i="6" s="1"/>
  <c r="F113" i="6"/>
  <c r="F112" i="6"/>
  <c r="F111" i="6"/>
  <c r="F110" i="6"/>
  <c r="F109" i="6"/>
  <c r="F108" i="6"/>
  <c r="E107" i="6"/>
  <c r="D1401" i="1" s="1"/>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E82" i="6"/>
  <c r="D1376" i="1" s="1"/>
  <c r="D82" i="6"/>
  <c r="F81" i="6"/>
  <c r="F80" i="6"/>
  <c r="F79" i="6"/>
  <c r="F78" i="6"/>
  <c r="F77" i="6"/>
  <c r="F76" i="6"/>
  <c r="E75" i="6"/>
  <c r="D1369" i="1" s="1"/>
  <c r="D75" i="6"/>
  <c r="F74" i="6"/>
  <c r="F73" i="6"/>
  <c r="F72" i="6"/>
  <c r="F71" i="6"/>
  <c r="F70" i="6"/>
  <c r="F69" i="6"/>
  <c r="F68" i="6"/>
  <c r="F67" i="6"/>
  <c r="E66" i="6"/>
  <c r="D66" i="6"/>
  <c r="F65" i="6"/>
  <c r="F64" i="6"/>
  <c r="F63" i="6"/>
  <c r="F62" i="6"/>
  <c r="E61" i="6"/>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C1333" i="1"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C1300" i="1"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4" i="5"/>
  <c r="F243" i="5"/>
  <c r="E242" i="5"/>
  <c r="D1219" i="1" s="1"/>
  <c r="D242" i="5"/>
  <c r="F241" i="5"/>
  <c r="F240" i="5"/>
  <c r="E239" i="5"/>
  <c r="D1216" i="1" s="1"/>
  <c r="D239"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C1142" i="1"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5" i="5"/>
  <c r="F124" i="5"/>
  <c r="F123" i="5"/>
  <c r="F122" i="5"/>
  <c r="F121" i="5"/>
  <c r="F120" i="5"/>
  <c r="E119" i="5"/>
  <c r="E118" i="5" s="1"/>
  <c r="D119" i="5"/>
  <c r="C1097"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F86" i="5"/>
  <c r="F85" i="5"/>
  <c r="F84" i="5"/>
  <c r="F83" i="5"/>
  <c r="F82" i="5"/>
  <c r="F81" i="5"/>
  <c r="F80" i="5"/>
  <c r="E79" i="5"/>
  <c r="D79" i="5"/>
  <c r="F79" i="5" s="1"/>
  <c r="D78" i="5"/>
  <c r="F77" i="5"/>
  <c r="F76" i="5"/>
  <c r="F75" i="5"/>
  <c r="F74" i="5"/>
  <c r="F73" i="5"/>
  <c r="F72" i="5"/>
  <c r="F71" i="5"/>
  <c r="E70" i="5"/>
  <c r="E69" i="5" s="1"/>
  <c r="D70" i="5"/>
  <c r="F67" i="5"/>
  <c r="F66" i="5"/>
  <c r="F65" i="5"/>
  <c r="F64" i="5"/>
  <c r="E63" i="5"/>
  <c r="D1041" i="1" s="1"/>
  <c r="D63" i="5"/>
  <c r="F63" i="5" s="1"/>
  <c r="F62" i="5"/>
  <c r="F61" i="5"/>
  <c r="F60" i="5"/>
  <c r="F59" i="5"/>
  <c r="F58" i="5"/>
  <c r="F57" i="5"/>
  <c r="E56" i="5"/>
  <c r="D56" i="5"/>
  <c r="F55" i="5"/>
  <c r="F54" i="5"/>
  <c r="F53" i="5"/>
  <c r="E52" i="5"/>
  <c r="D52" i="5"/>
  <c r="F52" i="5" s="1"/>
  <c r="F51" i="5"/>
  <c r="F50" i="5"/>
  <c r="F49" i="5"/>
  <c r="F48" i="5"/>
  <c r="F47" i="5"/>
  <c r="F46" i="5"/>
  <c r="E45" i="5"/>
  <c r="D1023" i="1" s="1"/>
  <c r="D45" i="5"/>
  <c r="F44" i="5"/>
  <c r="F43" i="5"/>
  <c r="F42" i="5"/>
  <c r="E41" i="5"/>
  <c r="D41" i="5"/>
  <c r="C1019" i="1" s="1"/>
  <c r="F40" i="5"/>
  <c r="F39" i="5"/>
  <c r="F38" i="5"/>
  <c r="F37" i="5"/>
  <c r="F36"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991" i="1"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H142" i="9" s="1"/>
  <c r="D603" i="4"/>
  <c r="F602" i="4"/>
  <c r="F601" i="4"/>
  <c r="F600" i="4"/>
  <c r="E599" i="4"/>
  <c r="D599" i="4"/>
  <c r="F598" i="4"/>
  <c r="F597" i="4"/>
  <c r="F596" i="4"/>
  <c r="F595" i="4"/>
  <c r="E594" i="4"/>
  <c r="D594" i="4"/>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0" i="4"/>
  <c r="F569" i="4"/>
  <c r="F568" i="4"/>
  <c r="E568" i="4"/>
  <c r="E567" i="4" s="1"/>
  <c r="D568" i="4"/>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57" i="1" s="1"/>
  <c r="D463" i="4"/>
  <c r="F463" i="4" s="1"/>
  <c r="F462" i="4"/>
  <c r="F461" i="4"/>
  <c r="E460" i="4"/>
  <c r="D454" i="1" s="1"/>
  <c r="D460" i="4"/>
  <c r="F458" i="4"/>
  <c r="F457" i="4"/>
  <c r="F456" i="4"/>
  <c r="E455" i="4"/>
  <c r="D455" i="4"/>
  <c r="F455" i="4" s="1"/>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E417" i="4"/>
  <c r="D417" i="4"/>
  <c r="F417" i="4" s="1"/>
  <c r="E416" i="4"/>
  <c r="D416" i="4"/>
  <c r="F411" i="4"/>
  <c r="F410" i="4"/>
  <c r="F409" i="4"/>
  <c r="F406" i="4"/>
  <c r="F405" i="4"/>
  <c r="F404" i="4"/>
  <c r="F403" i="4"/>
  <c r="E402" i="4"/>
  <c r="D402" i="4"/>
  <c r="F401" i="4"/>
  <c r="E400" i="4"/>
  <c r="D400" i="4"/>
  <c r="F400" i="4" s="1"/>
  <c r="F399" i="4"/>
  <c r="F398" i="4"/>
  <c r="F397" i="4"/>
  <c r="E397" i="4"/>
  <c r="D397" i="4"/>
  <c r="E396" i="4"/>
  <c r="D391" i="1"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C359" i="1" s="1"/>
  <c r="F362" i="4"/>
  <c r="F361" i="4"/>
  <c r="F360" i="4"/>
  <c r="F359" i="4"/>
  <c r="F358" i="4"/>
  <c r="F357" i="4"/>
  <c r="E356" i="4"/>
  <c r="D356" i="4"/>
  <c r="C351" i="1" s="1"/>
  <c r="F355" i="4"/>
  <c r="F354" i="4"/>
  <c r="F353" i="4"/>
  <c r="E352" i="4"/>
  <c r="D352" i="4"/>
  <c r="F349"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F310" i="4"/>
  <c r="F309" i="4"/>
  <c r="F308" i="4"/>
  <c r="F307" i="4"/>
  <c r="F306" i="4"/>
  <c r="F305" i="4"/>
  <c r="F304"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C198" i="1"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C136" i="1" s="1"/>
  <c r="F138" i="4"/>
  <c r="F137" i="4"/>
  <c r="F136" i="4"/>
  <c r="F135" i="4"/>
  <c r="E134" i="4"/>
  <c r="D134" i="4"/>
  <c r="F134" i="4" s="1"/>
  <c r="D133" i="4"/>
  <c r="F133" i="4" s="1"/>
  <c r="F132" i="4"/>
  <c r="F131" i="4"/>
  <c r="F130" i="4"/>
  <c r="F129" i="4"/>
  <c r="E128" i="4"/>
  <c r="D128" i="4"/>
  <c r="F128" i="4" s="1"/>
  <c r="F127" i="4"/>
  <c r="F126" i="4"/>
  <c r="E125" i="4"/>
  <c r="D125" i="4"/>
  <c r="F125" i="4" s="1"/>
  <c r="F123" i="4"/>
  <c r="F122" i="4"/>
  <c r="F121" i="4"/>
  <c r="E120" i="4"/>
  <c r="D120" i="4"/>
  <c r="C116" i="1" s="1"/>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D94" i="1" s="1"/>
  <c r="D98" i="4"/>
  <c r="F97" i="4"/>
  <c r="F96" i="4"/>
  <c r="F95" i="4"/>
  <c r="F94" i="4"/>
  <c r="F93" i="4"/>
  <c r="F92" i="4"/>
  <c r="E91" i="4"/>
  <c r="D91" i="4"/>
  <c r="F90" i="4"/>
  <c r="F89" i="4"/>
  <c r="F88" i="4"/>
  <c r="F87" i="4"/>
  <c r="F86" i="4"/>
  <c r="F85" i="4"/>
  <c r="F84" i="4"/>
  <c r="E83" i="4"/>
  <c r="D83" i="4"/>
  <c r="F83" i="4" s="1"/>
  <c r="F81" i="4"/>
  <c r="F80" i="4"/>
  <c r="F79" i="4"/>
  <c r="F78" i="4"/>
  <c r="E77" i="4"/>
  <c r="D73" i="1" s="1"/>
  <c r="D77" i="4"/>
  <c r="F76" i="4"/>
  <c r="F75" i="4"/>
  <c r="E74" i="4"/>
  <c r="D74" i="4"/>
  <c r="F73" i="4"/>
  <c r="F72" i="4"/>
  <c r="E71" i="4"/>
  <c r="D71" i="4"/>
  <c r="F70" i="4"/>
  <c r="F69" i="4"/>
  <c r="E68" i="4"/>
  <c r="D68" i="4"/>
  <c r="F68" i="4" s="1"/>
  <c r="F67" i="4"/>
  <c r="F66" i="4"/>
  <c r="E65" i="4"/>
  <c r="D65" i="4"/>
  <c r="F64" i="4"/>
  <c r="F63" i="4"/>
  <c r="F62" i="4"/>
  <c r="E62" i="4"/>
  <c r="D62" i="4"/>
  <c r="F61" i="4"/>
  <c r="F60" i="4"/>
  <c r="E59" i="4"/>
  <c r="D59" i="4"/>
  <c r="F58" i="4"/>
  <c r="F57" i="4"/>
  <c r="F56" i="4"/>
  <c r="F55" i="4"/>
  <c r="E54" i="4"/>
  <c r="D54" i="4"/>
  <c r="F54" i="4" s="1"/>
  <c r="F53" i="4"/>
  <c r="F52" i="4"/>
  <c r="E51" i="4"/>
  <c r="D51" i="4"/>
  <c r="F51" i="4" s="1"/>
  <c r="F49" i="4"/>
  <c r="F48" i="4"/>
  <c r="F47" i="4"/>
  <c r="F46" i="4"/>
  <c r="E45" i="4"/>
  <c r="E44" i="4" s="1"/>
  <c r="D40" i="1"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6" i="4"/>
  <c r="F15" i="4"/>
  <c r="F14" i="4"/>
  <c r="F13" i="4"/>
  <c r="F12" i="4"/>
  <c r="F11" i="4"/>
  <c r="F10" i="4"/>
  <c r="F9" i="4"/>
  <c r="E8" i="4"/>
  <c r="D4" i="1" s="1"/>
  <c r="D8" i="4"/>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C1576" i="1"/>
  <c r="H1576" i="1" s="1"/>
  <c r="C1575" i="1"/>
  <c r="C1574" i="1"/>
  <c r="G1573" i="1"/>
  <c r="C1573" i="1"/>
  <c r="H1573" i="1" s="1"/>
  <c r="C1572" i="1"/>
  <c r="C1571" i="1"/>
  <c r="C1569" i="1"/>
  <c r="C1568" i="1"/>
  <c r="H1568" i="1" s="1"/>
  <c r="C1567" i="1"/>
  <c r="H1566" i="1"/>
  <c r="C1566" i="1"/>
  <c r="G1566" i="1" s="1"/>
  <c r="H1565" i="1"/>
  <c r="C1564" i="1"/>
  <c r="C1563" i="1"/>
  <c r="H1562" i="1"/>
  <c r="G1562" i="1"/>
  <c r="C1562" i="1"/>
  <c r="C1561" i="1"/>
  <c r="G1561" i="1" s="1"/>
  <c r="C1560" i="1"/>
  <c r="C1559" i="1"/>
  <c r="H1558" i="1"/>
  <c r="C1558" i="1"/>
  <c r="G1558" i="1" s="1"/>
  <c r="C1557" i="1"/>
  <c r="C1556" i="1"/>
  <c r="H1555" i="1"/>
  <c r="C1555" i="1"/>
  <c r="G1555" i="1" s="1"/>
  <c r="H1554" i="1"/>
  <c r="G1554" i="1"/>
  <c r="C1554" i="1"/>
  <c r="C1553" i="1"/>
  <c r="G1553" i="1" s="1"/>
  <c r="C1552" i="1"/>
  <c r="C1551" i="1"/>
  <c r="C1550" i="1"/>
  <c r="C1549" i="1"/>
  <c r="C1548" i="1"/>
  <c r="C1547" i="1"/>
  <c r="G1547" i="1" s="1"/>
  <c r="H1546" i="1"/>
  <c r="C1546" i="1"/>
  <c r="G1546" i="1" s="1"/>
  <c r="C1544" i="1"/>
  <c r="C1543" i="1"/>
  <c r="G1542" i="1"/>
  <c r="C1542" i="1"/>
  <c r="H1542" i="1" s="1"/>
  <c r="C1541" i="1"/>
  <c r="C1539" i="1"/>
  <c r="H1538" i="1"/>
  <c r="G1538" i="1"/>
  <c r="C1538" i="1"/>
  <c r="C1537" i="1"/>
  <c r="C1536" i="1"/>
  <c r="H1536" i="1" s="1"/>
  <c r="C1535" i="1"/>
  <c r="H1534" i="1"/>
  <c r="G1534" i="1"/>
  <c r="C1534" i="1"/>
  <c r="G1533" i="1"/>
  <c r="C1533" i="1"/>
  <c r="H1533" i="1" s="1"/>
  <c r="C1532" i="1"/>
  <c r="C1531" i="1"/>
  <c r="H1529" i="1"/>
  <c r="C1529" i="1"/>
  <c r="G1529" i="1" s="1"/>
  <c r="C1528" i="1"/>
  <c r="C1527" i="1"/>
  <c r="C1526" i="1"/>
  <c r="H1523" i="1"/>
  <c r="C1523" i="1"/>
  <c r="G1523" i="1" s="1"/>
  <c r="G1522" i="1"/>
  <c r="C1522" i="1"/>
  <c r="H1522" i="1" s="1"/>
  <c r="C1521" i="1"/>
  <c r="G1521" i="1" s="1"/>
  <c r="C1520" i="1"/>
  <c r="C1519" i="1"/>
  <c r="G1516" i="1"/>
  <c r="C1516" i="1"/>
  <c r="H1516" i="1" s="1"/>
  <c r="C1515" i="1"/>
  <c r="G1515" i="1" s="1"/>
  <c r="H1514" i="1"/>
  <c r="G1514" i="1"/>
  <c r="C1514" i="1"/>
  <c r="G1513" i="1"/>
  <c r="C1513" i="1"/>
  <c r="H1513" i="1" s="1"/>
  <c r="C1512" i="1"/>
  <c r="C1510" i="1"/>
  <c r="H1510" i="1" s="1"/>
  <c r="C1509" i="1"/>
  <c r="H1509" i="1" s="1"/>
  <c r="C1508" i="1"/>
  <c r="H1508" i="1" s="1"/>
  <c r="C1507" i="1"/>
  <c r="G1507" i="1" s="1"/>
  <c r="H1506" i="1"/>
  <c r="G1506" i="1"/>
  <c r="C1506" i="1"/>
  <c r="C1505" i="1"/>
  <c r="H1505" i="1" s="1"/>
  <c r="C1504" i="1"/>
  <c r="H1504" i="1" s="1"/>
  <c r="C1503" i="1"/>
  <c r="G1503" i="1" s="1"/>
  <c r="C1502" i="1"/>
  <c r="H1502" i="1" s="1"/>
  <c r="C1500" i="1"/>
  <c r="H1500" i="1" s="1"/>
  <c r="H1498" i="1"/>
  <c r="G1498" i="1"/>
  <c r="C1498" i="1"/>
  <c r="C1497" i="1"/>
  <c r="H1497" i="1" s="1"/>
  <c r="C1496" i="1"/>
  <c r="H1495" i="1"/>
  <c r="C1495" i="1"/>
  <c r="G1495" i="1" s="1"/>
  <c r="C1494" i="1"/>
  <c r="G1494" i="1" s="1"/>
  <c r="C1492" i="1"/>
  <c r="H1492" i="1" s="1"/>
  <c r="C1491" i="1"/>
  <c r="G1491" i="1" s="1"/>
  <c r="G1490" i="1"/>
  <c r="C1490" i="1"/>
  <c r="H1490" i="1" s="1"/>
  <c r="C1489" i="1"/>
  <c r="H1489" i="1" s="1"/>
  <c r="C1488" i="1"/>
  <c r="H1488" i="1" s="1"/>
  <c r="C1487" i="1"/>
  <c r="G1487" i="1" s="1"/>
  <c r="C1486" i="1"/>
  <c r="H1486" i="1" s="1"/>
  <c r="C1485" i="1"/>
  <c r="H1485" i="1" s="1"/>
  <c r="G1484" i="1"/>
  <c r="C1484" i="1"/>
  <c r="H1484" i="1" s="1"/>
  <c r="C1482" i="1"/>
  <c r="H1482" i="1" s="1"/>
  <c r="C1480" i="1"/>
  <c r="D1479" i="1"/>
  <c r="C1479" i="1"/>
  <c r="G1479" i="1" s="1"/>
  <c r="H1478" i="1"/>
  <c r="D1478" i="1"/>
  <c r="C1478" i="1"/>
  <c r="H1477" i="1"/>
  <c r="D1477" i="1"/>
  <c r="C1477" i="1"/>
  <c r="G1477" i="1" s="1"/>
  <c r="J1476" i="1"/>
  <c r="D1476" i="1"/>
  <c r="C1476" i="1"/>
  <c r="D1475" i="1"/>
  <c r="H1475" i="1" s="1"/>
  <c r="C1475" i="1"/>
  <c r="D1474" i="1"/>
  <c r="C1474" i="1"/>
  <c r="H1473" i="1"/>
  <c r="D1473" i="1"/>
  <c r="J1473" i="1" s="1"/>
  <c r="C1473" i="1"/>
  <c r="D1472" i="1"/>
  <c r="G1472" i="1" s="1"/>
  <c r="C1472" i="1"/>
  <c r="D1471" i="1"/>
  <c r="C1471" i="1"/>
  <c r="D1470" i="1"/>
  <c r="D1468" i="1"/>
  <c r="C1468" i="1"/>
  <c r="D1467" i="1"/>
  <c r="C1467" i="1"/>
  <c r="D1466" i="1"/>
  <c r="C1466" i="1"/>
  <c r="H1465" i="1"/>
  <c r="D1465" i="1"/>
  <c r="C1465" i="1"/>
  <c r="D1464" i="1"/>
  <c r="C1464" i="1"/>
  <c r="D1463" i="1"/>
  <c r="C1463" i="1"/>
  <c r="D1462" i="1"/>
  <c r="G1462" i="1" s="1"/>
  <c r="C1462" i="1"/>
  <c r="D1461" i="1"/>
  <c r="D1460" i="1"/>
  <c r="J1460" i="1" s="1"/>
  <c r="C1460" i="1"/>
  <c r="H1460" i="1" s="1"/>
  <c r="G1459" i="1"/>
  <c r="D1459" i="1"/>
  <c r="C1459" i="1"/>
  <c r="D1458" i="1"/>
  <c r="H1458" i="1" s="1"/>
  <c r="C1458" i="1"/>
  <c r="D1457" i="1"/>
  <c r="C1457" i="1"/>
  <c r="D1456" i="1"/>
  <c r="H1456" i="1" s="1"/>
  <c r="C1456" i="1"/>
  <c r="D1455" i="1"/>
  <c r="C1455" i="1"/>
  <c r="H1454" i="1"/>
  <c r="D1454" i="1"/>
  <c r="G1454" i="1" s="1"/>
  <c r="C1454" i="1"/>
  <c r="D1452" i="1"/>
  <c r="C1452" i="1"/>
  <c r="D1451" i="1"/>
  <c r="H1451" i="1" s="1"/>
  <c r="C1451" i="1"/>
  <c r="G1451" i="1" s="1"/>
  <c r="I1451" i="1" s="1"/>
  <c r="J1450" i="1"/>
  <c r="D1450" i="1"/>
  <c r="C1450" i="1"/>
  <c r="G1449" i="1"/>
  <c r="D1449" i="1"/>
  <c r="C1449" i="1"/>
  <c r="J1449" i="1" s="1"/>
  <c r="D1448" i="1"/>
  <c r="H1448" i="1" s="1"/>
  <c r="C1448" i="1"/>
  <c r="D1447" i="1"/>
  <c r="C1447" i="1"/>
  <c r="J1447" i="1" s="1"/>
  <c r="D1446" i="1"/>
  <c r="J1446" i="1" s="1"/>
  <c r="C1446" i="1"/>
  <c r="D1444" i="1"/>
  <c r="C1444" i="1"/>
  <c r="G1444" i="1" s="1"/>
  <c r="G1443" i="1"/>
  <c r="D1443" i="1"/>
  <c r="C1443" i="1"/>
  <c r="D1442" i="1"/>
  <c r="C1442" i="1"/>
  <c r="D1441" i="1"/>
  <c r="C1441" i="1"/>
  <c r="D1440" i="1"/>
  <c r="C1440" i="1"/>
  <c r="D1439" i="1"/>
  <c r="C1439" i="1"/>
  <c r="D1438" i="1"/>
  <c r="G1438" i="1" s="1"/>
  <c r="C1438" i="1"/>
  <c r="D1434" i="1"/>
  <c r="C1434" i="1"/>
  <c r="D1433" i="1"/>
  <c r="C1433" i="1"/>
  <c r="D1432" i="1"/>
  <c r="C1432" i="1"/>
  <c r="D1431" i="1"/>
  <c r="C1431" i="1"/>
  <c r="D1430" i="1"/>
  <c r="C1430" i="1"/>
  <c r="D1429" i="1"/>
  <c r="C1429" i="1"/>
  <c r="D1428" i="1"/>
  <c r="C1428" i="1"/>
  <c r="D1427" i="1"/>
  <c r="C1427" i="1"/>
  <c r="G1426" i="1"/>
  <c r="D1426" i="1"/>
  <c r="C1426" i="1"/>
  <c r="D1425" i="1"/>
  <c r="C1425" i="1"/>
  <c r="D1424" i="1"/>
  <c r="G1424" i="1" s="1"/>
  <c r="C1424" i="1"/>
  <c r="D1423" i="1"/>
  <c r="D1422" i="1"/>
  <c r="C1422" i="1"/>
  <c r="D1421" i="1"/>
  <c r="C1421" i="1"/>
  <c r="D1420" i="1"/>
  <c r="C1420" i="1"/>
  <c r="D1419" i="1"/>
  <c r="C1419" i="1"/>
  <c r="D1418" i="1"/>
  <c r="G1418" i="1" s="1"/>
  <c r="C1418" i="1"/>
  <c r="D1417" i="1"/>
  <c r="C1417" i="1"/>
  <c r="D1416" i="1"/>
  <c r="C1416" i="1"/>
  <c r="D1415" i="1"/>
  <c r="C1415" i="1"/>
  <c r="G1415" i="1" s="1"/>
  <c r="D1414" i="1"/>
  <c r="C1414" i="1"/>
  <c r="G1414" i="1" s="1"/>
  <c r="D1413" i="1"/>
  <c r="C1413" i="1"/>
  <c r="D1412" i="1"/>
  <c r="D1411" i="1"/>
  <c r="C1411" i="1"/>
  <c r="D1410" i="1"/>
  <c r="C1410" i="1"/>
  <c r="D1409" i="1"/>
  <c r="D1407" i="1"/>
  <c r="C1407" i="1"/>
  <c r="D1406" i="1"/>
  <c r="C1406" i="1"/>
  <c r="D1405" i="1"/>
  <c r="C1405" i="1"/>
  <c r="D1404" i="1"/>
  <c r="C1404" i="1"/>
  <c r="D1403" i="1"/>
  <c r="C1403" i="1"/>
  <c r="D1402" i="1"/>
  <c r="C1402" i="1"/>
  <c r="D1400" i="1"/>
  <c r="C1400" i="1"/>
  <c r="D1399" i="1"/>
  <c r="C1399" i="1"/>
  <c r="G1399" i="1" s="1"/>
  <c r="D1398" i="1"/>
  <c r="C1398" i="1"/>
  <c r="G1398" i="1" s="1"/>
  <c r="D1397" i="1"/>
  <c r="C1397" i="1"/>
  <c r="G1396" i="1"/>
  <c r="D1396" i="1"/>
  <c r="C1396" i="1"/>
  <c r="H1396" i="1" s="1"/>
  <c r="D1395" i="1"/>
  <c r="C1395" i="1"/>
  <c r="D1394" i="1"/>
  <c r="C1394" i="1"/>
  <c r="D1393" i="1"/>
  <c r="D1392" i="1"/>
  <c r="G1392" i="1" s="1"/>
  <c r="C1392" i="1"/>
  <c r="D1391" i="1"/>
  <c r="G1391" i="1" s="1"/>
  <c r="C1391" i="1"/>
  <c r="D1390" i="1"/>
  <c r="C1390" i="1"/>
  <c r="D1389" i="1"/>
  <c r="C1389" i="1"/>
  <c r="D1388" i="1"/>
  <c r="C1388" i="1"/>
  <c r="D1387" i="1"/>
  <c r="G1387" i="1" s="1"/>
  <c r="C1387" i="1"/>
  <c r="G1386" i="1"/>
  <c r="D1386" i="1"/>
  <c r="C1386" i="1"/>
  <c r="H1386" i="1" s="1"/>
  <c r="D1385" i="1"/>
  <c r="C1385" i="1"/>
  <c r="D1384" i="1"/>
  <c r="C1384" i="1"/>
  <c r="D1383" i="1"/>
  <c r="D1382" i="1"/>
  <c r="C1382" i="1"/>
  <c r="D1381" i="1"/>
  <c r="C1381" i="1"/>
  <c r="D1380" i="1"/>
  <c r="C1380" i="1"/>
  <c r="D1379" i="1"/>
  <c r="G1379" i="1" s="1"/>
  <c r="C1379" i="1"/>
  <c r="D1378" i="1"/>
  <c r="C1378" i="1"/>
  <c r="D1377" i="1"/>
  <c r="C1377" i="1"/>
  <c r="C1376" i="1"/>
  <c r="D1375" i="1"/>
  <c r="C1375" i="1"/>
  <c r="D1374" i="1"/>
  <c r="C1374" i="1"/>
  <c r="H1374" i="1" s="1"/>
  <c r="D1373" i="1"/>
  <c r="C1373" i="1"/>
  <c r="D1372" i="1"/>
  <c r="C1372" i="1"/>
  <c r="D1371" i="1"/>
  <c r="C1371" i="1"/>
  <c r="G1371" i="1" s="1"/>
  <c r="D1370" i="1"/>
  <c r="C1370" i="1"/>
  <c r="C1369" i="1"/>
  <c r="D1368" i="1"/>
  <c r="C1368" i="1"/>
  <c r="G1367" i="1"/>
  <c r="D1367" i="1"/>
  <c r="C1367" i="1"/>
  <c r="D1366" i="1"/>
  <c r="C1366" i="1"/>
  <c r="D1365" i="1"/>
  <c r="C1365" i="1"/>
  <c r="D1364" i="1"/>
  <c r="G1364" i="1" s="1"/>
  <c r="C1364" i="1"/>
  <c r="D1363" i="1"/>
  <c r="G1363" i="1" s="1"/>
  <c r="C1363" i="1"/>
  <c r="D1362" i="1"/>
  <c r="C1362" i="1"/>
  <c r="D1361" i="1"/>
  <c r="C1361" i="1"/>
  <c r="D1360" i="1"/>
  <c r="C1360" i="1"/>
  <c r="D1359" i="1"/>
  <c r="G1359" i="1" s="1"/>
  <c r="C1359" i="1"/>
  <c r="G1358" i="1"/>
  <c r="D1358" i="1"/>
  <c r="C1358" i="1"/>
  <c r="H1358" i="1" s="1"/>
  <c r="D1357" i="1"/>
  <c r="C1357" i="1"/>
  <c r="D1356" i="1"/>
  <c r="C1356" i="1"/>
  <c r="D1355" i="1"/>
  <c r="D1354" i="1"/>
  <c r="C1354" i="1"/>
  <c r="D1353" i="1"/>
  <c r="C1353" i="1"/>
  <c r="G1352" i="1"/>
  <c r="D1352" i="1"/>
  <c r="C1352" i="1"/>
  <c r="D1351" i="1"/>
  <c r="C1351" i="1"/>
  <c r="D1350" i="1"/>
  <c r="C1350" i="1"/>
  <c r="D1349" i="1"/>
  <c r="C1349" i="1"/>
  <c r="H1349" i="1" s="1"/>
  <c r="D1348" i="1"/>
  <c r="C1348" i="1"/>
  <c r="D1347" i="1"/>
  <c r="C1347" i="1"/>
  <c r="D1346" i="1"/>
  <c r="C1346" i="1"/>
  <c r="D1345" i="1"/>
  <c r="G1345" i="1" s="1"/>
  <c r="C1345" i="1"/>
  <c r="G1344" i="1"/>
  <c r="D1344" i="1"/>
  <c r="C1344" i="1"/>
  <c r="D1343" i="1"/>
  <c r="C1343" i="1"/>
  <c r="D1342" i="1"/>
  <c r="C1342" i="1"/>
  <c r="D1341" i="1"/>
  <c r="C1341" i="1"/>
  <c r="D1340" i="1"/>
  <c r="G1340" i="1" s="1"/>
  <c r="C1340" i="1"/>
  <c r="D1339" i="1"/>
  <c r="C1339" i="1"/>
  <c r="D1338" i="1"/>
  <c r="C1338" i="1"/>
  <c r="G1337" i="1"/>
  <c r="D1337" i="1"/>
  <c r="C1337" i="1"/>
  <c r="H1337" i="1" s="1"/>
  <c r="D1336" i="1"/>
  <c r="C1336" i="1"/>
  <c r="D1335" i="1"/>
  <c r="C1335" i="1"/>
  <c r="D1334" i="1"/>
  <c r="C1334" i="1"/>
  <c r="D1333" i="1"/>
  <c r="D1332" i="1"/>
  <c r="C1332" i="1"/>
  <c r="G1332" i="1" s="1"/>
  <c r="D1331" i="1"/>
  <c r="C1331" i="1"/>
  <c r="D1330" i="1"/>
  <c r="C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G1316" i="1" s="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C1219" i="1"/>
  <c r="D1218" i="1"/>
  <c r="C1218" i="1"/>
  <c r="D1217" i="1"/>
  <c r="C1217" i="1"/>
  <c r="C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D1167"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D1147" i="1"/>
  <c r="C1147" i="1"/>
  <c r="D1146" i="1"/>
  <c r="C1146" i="1"/>
  <c r="D1145" i="1"/>
  <c r="C1145" i="1"/>
  <c r="D1144" i="1"/>
  <c r="C1144" i="1"/>
  <c r="D1143" i="1"/>
  <c r="C1143" i="1"/>
  <c r="D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C1113"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D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C1057"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C1041" i="1"/>
  <c r="G1040" i="1"/>
  <c r="D1040" i="1"/>
  <c r="C1040" i="1"/>
  <c r="D1039" i="1"/>
  <c r="C1039" i="1"/>
  <c r="D1038" i="1"/>
  <c r="C1038" i="1"/>
  <c r="D1037" i="1"/>
  <c r="G1037" i="1" s="1"/>
  <c r="C1037" i="1"/>
  <c r="D1036" i="1"/>
  <c r="C1036" i="1"/>
  <c r="D1035" i="1"/>
  <c r="C1035" i="1"/>
  <c r="D1034" i="1"/>
  <c r="C1034" i="1"/>
  <c r="D1033" i="1"/>
  <c r="C1033" i="1"/>
  <c r="D1032" i="1"/>
  <c r="G1032" i="1" s="1"/>
  <c r="C1032" i="1"/>
  <c r="D1031" i="1"/>
  <c r="C1031" i="1"/>
  <c r="D1030" i="1"/>
  <c r="D1029" i="1"/>
  <c r="C1029" i="1"/>
  <c r="D1028" i="1"/>
  <c r="C1028" i="1"/>
  <c r="D1027" i="1"/>
  <c r="C1027" i="1"/>
  <c r="H1027" i="1" s="1"/>
  <c r="D1026" i="1"/>
  <c r="C1026" i="1"/>
  <c r="D1025" i="1"/>
  <c r="C1025" i="1"/>
  <c r="D1024" i="1"/>
  <c r="C1024" i="1"/>
  <c r="G1024" i="1" s="1"/>
  <c r="C1023" i="1"/>
  <c r="D1022" i="1"/>
  <c r="C1022" i="1"/>
  <c r="D1021" i="1"/>
  <c r="G1021" i="1" s="1"/>
  <c r="C1021" i="1"/>
  <c r="D1020" i="1"/>
  <c r="C1020" i="1"/>
  <c r="D1019" i="1"/>
  <c r="D1018" i="1"/>
  <c r="C1018" i="1"/>
  <c r="D1017" i="1"/>
  <c r="G1017" i="1" s="1"/>
  <c r="C1017" i="1"/>
  <c r="D1016" i="1"/>
  <c r="G1016" i="1" s="1"/>
  <c r="C1016" i="1"/>
  <c r="D1015" i="1"/>
  <c r="C1015" i="1"/>
  <c r="D1014" i="1"/>
  <c r="C1014" i="1"/>
  <c r="D1013" i="1"/>
  <c r="C1013" i="1"/>
  <c r="D1012" i="1"/>
  <c r="C1012" i="1"/>
  <c r="G1011" i="1"/>
  <c r="D1011" i="1"/>
  <c r="C1011" i="1"/>
  <c r="H1011" i="1" s="1"/>
  <c r="D1010" i="1"/>
  <c r="C1010" i="1"/>
  <c r="D1009" i="1"/>
  <c r="C1009" i="1"/>
  <c r="H1009" i="1" s="1"/>
  <c r="D1008" i="1"/>
  <c r="C1008" i="1"/>
  <c r="C1007" i="1"/>
  <c r="D1006" i="1"/>
  <c r="C1006" i="1"/>
  <c r="D1005" i="1"/>
  <c r="C1005" i="1"/>
  <c r="D1004" i="1"/>
  <c r="C1004" i="1"/>
  <c r="D1003" i="1"/>
  <c r="C1003" i="1"/>
  <c r="D1002" i="1"/>
  <c r="C1002" i="1"/>
  <c r="G1001" i="1"/>
  <c r="D1001" i="1"/>
  <c r="C1001" i="1"/>
  <c r="H1001" i="1" s="1"/>
  <c r="D1000" i="1"/>
  <c r="G1000" i="1" s="1"/>
  <c r="C1000" i="1"/>
  <c r="D999" i="1"/>
  <c r="C999" i="1"/>
  <c r="H999" i="1" s="1"/>
  <c r="D998" i="1"/>
  <c r="C998" i="1"/>
  <c r="D997" i="1"/>
  <c r="D996" i="1"/>
  <c r="C996" i="1"/>
  <c r="D995" i="1"/>
  <c r="C995" i="1"/>
  <c r="H995" i="1" s="1"/>
  <c r="D994" i="1"/>
  <c r="C994" i="1"/>
  <c r="D993" i="1"/>
  <c r="C993" i="1"/>
  <c r="H993" i="1" s="1"/>
  <c r="D992" i="1"/>
  <c r="C992" i="1"/>
  <c r="C991" i="1"/>
  <c r="D989" i="1"/>
  <c r="C989" i="1"/>
  <c r="G989" i="1" s="1"/>
  <c r="D988" i="1"/>
  <c r="C988" i="1"/>
  <c r="D987" i="1"/>
  <c r="C987" i="1"/>
  <c r="D986" i="1"/>
  <c r="D983" i="1"/>
  <c r="C983" i="1"/>
  <c r="D982" i="1"/>
  <c r="C982" i="1"/>
  <c r="D981" i="1"/>
  <c r="C981" i="1"/>
  <c r="D980" i="1"/>
  <c r="C980" i="1"/>
  <c r="D979" i="1"/>
  <c r="C979" i="1"/>
  <c r="D978" i="1"/>
  <c r="C978" i="1"/>
  <c r="G978" i="1" s="1"/>
  <c r="D977" i="1"/>
  <c r="H977" i="1" s="1"/>
  <c r="C977" i="1"/>
  <c r="D976" i="1"/>
  <c r="H976" i="1" s="1"/>
  <c r="C976" i="1"/>
  <c r="D975" i="1"/>
  <c r="C975" i="1"/>
  <c r="D974" i="1"/>
  <c r="C974" i="1"/>
  <c r="H973" i="1"/>
  <c r="D973" i="1"/>
  <c r="C973" i="1"/>
  <c r="G973" i="1" s="1"/>
  <c r="D972" i="1"/>
  <c r="C972" i="1"/>
  <c r="D971" i="1"/>
  <c r="C971" i="1"/>
  <c r="D970" i="1"/>
  <c r="C970" i="1"/>
  <c r="G970" i="1" s="1"/>
  <c r="D969" i="1"/>
  <c r="C969" i="1"/>
  <c r="D968" i="1"/>
  <c r="H968" i="1" s="1"/>
  <c r="C968" i="1"/>
  <c r="D967" i="1"/>
  <c r="C967" i="1"/>
  <c r="D966" i="1"/>
  <c r="C966" i="1"/>
  <c r="H965" i="1"/>
  <c r="D965" i="1"/>
  <c r="C965" i="1"/>
  <c r="D964" i="1"/>
  <c r="C964" i="1"/>
  <c r="D963" i="1"/>
  <c r="C963" i="1"/>
  <c r="D962" i="1"/>
  <c r="C962" i="1"/>
  <c r="D961" i="1"/>
  <c r="C961" i="1"/>
  <c r="D960" i="1"/>
  <c r="C960" i="1"/>
  <c r="D959" i="1"/>
  <c r="C959" i="1"/>
  <c r="D958" i="1"/>
  <c r="C958" i="1"/>
  <c r="G958" i="1" s="1"/>
  <c r="H957" i="1"/>
  <c r="D957" i="1"/>
  <c r="C957" i="1"/>
  <c r="D956" i="1"/>
  <c r="H956" i="1" s="1"/>
  <c r="C956" i="1"/>
  <c r="D955" i="1"/>
  <c r="C955" i="1"/>
  <c r="D954" i="1"/>
  <c r="C954" i="1"/>
  <c r="D953" i="1"/>
  <c r="C953" i="1"/>
  <c r="D952" i="1"/>
  <c r="H952" i="1" s="1"/>
  <c r="C952" i="1"/>
  <c r="D951" i="1"/>
  <c r="C951" i="1"/>
  <c r="D950" i="1"/>
  <c r="C950" i="1"/>
  <c r="D949" i="1"/>
  <c r="C949" i="1"/>
  <c r="D948" i="1"/>
  <c r="H948" i="1" s="1"/>
  <c r="C948" i="1"/>
  <c r="D947" i="1"/>
  <c r="C947" i="1"/>
  <c r="D946" i="1"/>
  <c r="C946" i="1"/>
  <c r="D945" i="1"/>
  <c r="C945" i="1"/>
  <c r="D944" i="1"/>
  <c r="C944" i="1"/>
  <c r="D943" i="1"/>
  <c r="C943" i="1"/>
  <c r="D942" i="1"/>
  <c r="C942" i="1"/>
  <c r="G942" i="1" s="1"/>
  <c r="H941" i="1"/>
  <c r="D941" i="1"/>
  <c r="C941" i="1"/>
  <c r="D940" i="1"/>
  <c r="C940" i="1"/>
  <c r="D939" i="1"/>
  <c r="C939" i="1"/>
  <c r="D938" i="1"/>
  <c r="C938" i="1"/>
  <c r="G938" i="1" s="1"/>
  <c r="H937" i="1"/>
  <c r="D937" i="1"/>
  <c r="C937" i="1"/>
  <c r="G937" i="1" s="1"/>
  <c r="D936" i="1"/>
  <c r="H936" i="1" s="1"/>
  <c r="C936" i="1"/>
  <c r="D935" i="1"/>
  <c r="C935" i="1"/>
  <c r="D934" i="1"/>
  <c r="C934" i="1"/>
  <c r="D933" i="1"/>
  <c r="C933" i="1"/>
  <c r="D932" i="1"/>
  <c r="H932" i="1" s="1"/>
  <c r="C932" i="1"/>
  <c r="D931" i="1"/>
  <c r="C931" i="1"/>
  <c r="D930" i="1"/>
  <c r="C930" i="1"/>
  <c r="D929" i="1"/>
  <c r="C929" i="1"/>
  <c r="D928" i="1"/>
  <c r="C928" i="1"/>
  <c r="D927" i="1"/>
  <c r="C927" i="1"/>
  <c r="D926" i="1"/>
  <c r="C926" i="1"/>
  <c r="G926" i="1" s="1"/>
  <c r="H925" i="1"/>
  <c r="D925" i="1"/>
  <c r="C925" i="1"/>
  <c r="D924" i="1"/>
  <c r="C924" i="1"/>
  <c r="D923" i="1"/>
  <c r="C923" i="1"/>
  <c r="D922" i="1"/>
  <c r="C922" i="1"/>
  <c r="G922" i="1" s="1"/>
  <c r="H921" i="1"/>
  <c r="D921" i="1"/>
  <c r="C921" i="1"/>
  <c r="G921" i="1" s="1"/>
  <c r="D920" i="1"/>
  <c r="H920" i="1" s="1"/>
  <c r="C920" i="1"/>
  <c r="D919" i="1"/>
  <c r="C919" i="1"/>
  <c r="D918" i="1"/>
  <c r="C918" i="1"/>
  <c r="D917" i="1"/>
  <c r="C917" i="1"/>
  <c r="D916" i="1"/>
  <c r="H916" i="1" s="1"/>
  <c r="C916" i="1"/>
  <c r="D915" i="1"/>
  <c r="C915" i="1"/>
  <c r="D914" i="1"/>
  <c r="C914" i="1"/>
  <c r="D913" i="1"/>
  <c r="C913" i="1"/>
  <c r="G913" i="1" s="1"/>
  <c r="D912" i="1"/>
  <c r="C912" i="1"/>
  <c r="D911" i="1"/>
  <c r="C911" i="1"/>
  <c r="D910" i="1"/>
  <c r="C910" i="1"/>
  <c r="G910" i="1" s="1"/>
  <c r="D909" i="1"/>
  <c r="H909" i="1" s="1"/>
  <c r="C909" i="1"/>
  <c r="D908" i="1"/>
  <c r="H908" i="1" s="1"/>
  <c r="C908" i="1"/>
  <c r="D907" i="1"/>
  <c r="C907" i="1"/>
  <c r="D906" i="1"/>
  <c r="C906" i="1"/>
  <c r="H905" i="1"/>
  <c r="D905" i="1"/>
  <c r="C905" i="1"/>
  <c r="G905" i="1" s="1"/>
  <c r="D904" i="1"/>
  <c r="C904" i="1"/>
  <c r="D903" i="1"/>
  <c r="C903" i="1"/>
  <c r="D902" i="1"/>
  <c r="C902" i="1"/>
  <c r="G902" i="1" s="1"/>
  <c r="D901" i="1"/>
  <c r="C901" i="1"/>
  <c r="D900" i="1"/>
  <c r="C900" i="1"/>
  <c r="D899" i="1"/>
  <c r="C899" i="1"/>
  <c r="D898" i="1"/>
  <c r="C898" i="1"/>
  <c r="G898" i="1" s="1"/>
  <c r="H897" i="1"/>
  <c r="D897" i="1"/>
  <c r="C897" i="1"/>
  <c r="D896" i="1"/>
  <c r="C896" i="1"/>
  <c r="D895" i="1"/>
  <c r="C895" i="1"/>
  <c r="D894" i="1"/>
  <c r="C894" i="1"/>
  <c r="G894" i="1" s="1"/>
  <c r="D893" i="1"/>
  <c r="C893" i="1"/>
  <c r="D892" i="1"/>
  <c r="H892" i="1" s="1"/>
  <c r="C892" i="1"/>
  <c r="D891" i="1"/>
  <c r="C891" i="1"/>
  <c r="D890" i="1"/>
  <c r="C890" i="1"/>
  <c r="D889" i="1"/>
  <c r="C889" i="1"/>
  <c r="D888" i="1"/>
  <c r="H888" i="1" s="1"/>
  <c r="C888" i="1"/>
  <c r="D887" i="1"/>
  <c r="C887" i="1"/>
  <c r="D886" i="1"/>
  <c r="C886" i="1"/>
  <c r="D885" i="1"/>
  <c r="C885" i="1"/>
  <c r="H885" i="1" s="1"/>
  <c r="D884" i="1"/>
  <c r="C884" i="1"/>
  <c r="D883" i="1"/>
  <c r="C883" i="1"/>
  <c r="D882" i="1"/>
  <c r="C882" i="1"/>
  <c r="G882" i="1" s="1"/>
  <c r="H881" i="1"/>
  <c r="D881" i="1"/>
  <c r="C881" i="1"/>
  <c r="D880" i="1"/>
  <c r="C880" i="1"/>
  <c r="D879" i="1"/>
  <c r="C879" i="1"/>
  <c r="D878" i="1"/>
  <c r="C878" i="1"/>
  <c r="G878" i="1" s="1"/>
  <c r="H877" i="1"/>
  <c r="D877" i="1"/>
  <c r="C877" i="1"/>
  <c r="G877" i="1" s="1"/>
  <c r="D876" i="1"/>
  <c r="H876" i="1" s="1"/>
  <c r="C876" i="1"/>
  <c r="D875" i="1"/>
  <c r="C875" i="1"/>
  <c r="D874" i="1"/>
  <c r="C874" i="1"/>
  <c r="D873" i="1"/>
  <c r="C873" i="1"/>
  <c r="D872" i="1"/>
  <c r="H872" i="1" s="1"/>
  <c r="C872" i="1"/>
  <c r="D871" i="1"/>
  <c r="C871" i="1"/>
  <c r="D870" i="1"/>
  <c r="C870" i="1"/>
  <c r="D869" i="1"/>
  <c r="C869" i="1"/>
  <c r="D868" i="1"/>
  <c r="C868" i="1"/>
  <c r="D867" i="1"/>
  <c r="C867" i="1"/>
  <c r="D866" i="1"/>
  <c r="C866" i="1"/>
  <c r="G866" i="1" s="1"/>
  <c r="H865" i="1"/>
  <c r="D865" i="1"/>
  <c r="C865" i="1"/>
  <c r="D864" i="1"/>
  <c r="C864" i="1"/>
  <c r="D863" i="1"/>
  <c r="C863" i="1"/>
  <c r="D862" i="1"/>
  <c r="C862" i="1"/>
  <c r="G862" i="1" s="1"/>
  <c r="H861" i="1"/>
  <c r="D861" i="1"/>
  <c r="C861" i="1"/>
  <c r="G861" i="1" s="1"/>
  <c r="D860" i="1"/>
  <c r="H860" i="1" s="1"/>
  <c r="C860" i="1"/>
  <c r="D859" i="1"/>
  <c r="C859" i="1"/>
  <c r="D858" i="1"/>
  <c r="C858" i="1"/>
  <c r="D857" i="1"/>
  <c r="C857" i="1"/>
  <c r="D856" i="1"/>
  <c r="H856" i="1" s="1"/>
  <c r="C856" i="1"/>
  <c r="D855" i="1"/>
  <c r="C855" i="1"/>
  <c r="D854" i="1"/>
  <c r="C854" i="1"/>
  <c r="D853" i="1"/>
  <c r="C853" i="1"/>
  <c r="G853" i="1" s="1"/>
  <c r="D852" i="1"/>
  <c r="C852" i="1"/>
  <c r="D851" i="1"/>
  <c r="C851" i="1"/>
  <c r="D850" i="1"/>
  <c r="C850" i="1"/>
  <c r="G850" i="1" s="1"/>
  <c r="D849" i="1"/>
  <c r="H849" i="1" s="1"/>
  <c r="C849" i="1"/>
  <c r="D848" i="1"/>
  <c r="H848" i="1" s="1"/>
  <c r="C848" i="1"/>
  <c r="D847" i="1"/>
  <c r="C847" i="1"/>
  <c r="D846" i="1"/>
  <c r="C846" i="1"/>
  <c r="H845" i="1"/>
  <c r="D845" i="1"/>
  <c r="C845" i="1"/>
  <c r="G845" i="1" s="1"/>
  <c r="D844" i="1"/>
  <c r="C844" i="1"/>
  <c r="D843" i="1"/>
  <c r="C843" i="1"/>
  <c r="D842" i="1"/>
  <c r="C842" i="1"/>
  <c r="G842" i="1" s="1"/>
  <c r="D841" i="1"/>
  <c r="C841" i="1"/>
  <c r="D840" i="1"/>
  <c r="H840" i="1" s="1"/>
  <c r="C840" i="1"/>
  <c r="D839" i="1"/>
  <c r="C839" i="1"/>
  <c r="D838" i="1"/>
  <c r="C838" i="1"/>
  <c r="H837" i="1"/>
  <c r="D837" i="1"/>
  <c r="C837" i="1"/>
  <c r="D836" i="1"/>
  <c r="C836" i="1"/>
  <c r="D835" i="1"/>
  <c r="C835" i="1"/>
  <c r="D834" i="1"/>
  <c r="C834" i="1"/>
  <c r="G834" i="1" s="1"/>
  <c r="H833" i="1"/>
  <c r="D833" i="1"/>
  <c r="C833" i="1"/>
  <c r="D832" i="1"/>
  <c r="H832" i="1" s="1"/>
  <c r="C832" i="1"/>
  <c r="D831" i="1"/>
  <c r="C831" i="1"/>
  <c r="D830" i="1"/>
  <c r="C830" i="1"/>
  <c r="D829" i="1"/>
  <c r="C829" i="1"/>
  <c r="D828" i="1"/>
  <c r="H828" i="1" s="1"/>
  <c r="C828" i="1"/>
  <c r="D827" i="1"/>
  <c r="C827" i="1"/>
  <c r="D826" i="1"/>
  <c r="C826" i="1"/>
  <c r="D825" i="1"/>
  <c r="C825" i="1"/>
  <c r="D824" i="1"/>
  <c r="H824" i="1" s="1"/>
  <c r="C824" i="1"/>
  <c r="D823" i="1"/>
  <c r="C823" i="1"/>
  <c r="D822" i="1"/>
  <c r="C822" i="1"/>
  <c r="D821" i="1"/>
  <c r="C821" i="1"/>
  <c r="G821" i="1" s="1"/>
  <c r="D820" i="1"/>
  <c r="C820" i="1"/>
  <c r="D819" i="1"/>
  <c r="C819" i="1"/>
  <c r="D818" i="1"/>
  <c r="C818" i="1"/>
  <c r="G818" i="1" s="1"/>
  <c r="D817" i="1"/>
  <c r="H817" i="1" s="1"/>
  <c r="C817" i="1"/>
  <c r="D816" i="1"/>
  <c r="C816" i="1"/>
  <c r="D815" i="1"/>
  <c r="C815" i="1"/>
  <c r="D814" i="1"/>
  <c r="C814" i="1"/>
  <c r="H813" i="1"/>
  <c r="D813" i="1"/>
  <c r="C813" i="1"/>
  <c r="G813" i="1" s="1"/>
  <c r="D812" i="1"/>
  <c r="C812" i="1"/>
  <c r="D811" i="1"/>
  <c r="C811" i="1"/>
  <c r="D810" i="1"/>
  <c r="C810" i="1"/>
  <c r="G810" i="1" s="1"/>
  <c r="D809" i="1"/>
  <c r="C809" i="1"/>
  <c r="G809" i="1" s="1"/>
  <c r="D808" i="1"/>
  <c r="C808" i="1"/>
  <c r="D807" i="1"/>
  <c r="C807" i="1"/>
  <c r="D806" i="1"/>
  <c r="C806" i="1"/>
  <c r="G806" i="1" s="1"/>
  <c r="D805" i="1"/>
  <c r="C805" i="1"/>
  <c r="D804" i="1"/>
  <c r="H804" i="1" s="1"/>
  <c r="C804" i="1"/>
  <c r="D803" i="1"/>
  <c r="C803" i="1"/>
  <c r="D802" i="1"/>
  <c r="C802" i="1"/>
  <c r="D801" i="1"/>
  <c r="C801" i="1"/>
  <c r="D800" i="1"/>
  <c r="C800" i="1"/>
  <c r="D799" i="1"/>
  <c r="C799" i="1"/>
  <c r="D798" i="1"/>
  <c r="C798" i="1"/>
  <c r="G798" i="1" s="1"/>
  <c r="D797" i="1"/>
  <c r="H797" i="1" s="1"/>
  <c r="C797" i="1"/>
  <c r="D796" i="1"/>
  <c r="C796" i="1"/>
  <c r="D795" i="1"/>
  <c r="C795" i="1"/>
  <c r="D794" i="1"/>
  <c r="C794" i="1"/>
  <c r="G794" i="1" s="1"/>
  <c r="H793" i="1"/>
  <c r="D793" i="1"/>
  <c r="C793" i="1"/>
  <c r="G793" i="1" s="1"/>
  <c r="D792" i="1"/>
  <c r="C792" i="1"/>
  <c r="D791" i="1"/>
  <c r="C791" i="1"/>
  <c r="D790" i="1"/>
  <c r="C790" i="1"/>
  <c r="G790" i="1" s="1"/>
  <c r="D789" i="1"/>
  <c r="C789" i="1"/>
  <c r="D788" i="1"/>
  <c r="C788" i="1"/>
  <c r="D787" i="1"/>
  <c r="C787" i="1"/>
  <c r="D786" i="1"/>
  <c r="C786" i="1"/>
  <c r="H785" i="1"/>
  <c r="D785" i="1"/>
  <c r="C785" i="1"/>
  <c r="G785" i="1" s="1"/>
  <c r="D784" i="1"/>
  <c r="C784" i="1"/>
  <c r="D783" i="1"/>
  <c r="C783" i="1"/>
  <c r="D782" i="1"/>
  <c r="C782" i="1"/>
  <c r="G782" i="1" s="1"/>
  <c r="D781" i="1"/>
  <c r="H781" i="1" s="1"/>
  <c r="C781" i="1"/>
  <c r="D780" i="1"/>
  <c r="H780" i="1" s="1"/>
  <c r="C780" i="1"/>
  <c r="D779" i="1"/>
  <c r="C779" i="1"/>
  <c r="D778" i="1"/>
  <c r="C778" i="1"/>
  <c r="H777" i="1"/>
  <c r="D777" i="1"/>
  <c r="C777" i="1"/>
  <c r="G777" i="1" s="1"/>
  <c r="D776" i="1"/>
  <c r="C776" i="1"/>
  <c r="D775" i="1"/>
  <c r="C775" i="1"/>
  <c r="D774" i="1"/>
  <c r="C774" i="1"/>
  <c r="G774" i="1" s="1"/>
  <c r="D773" i="1"/>
  <c r="C773" i="1"/>
  <c r="D772" i="1"/>
  <c r="H772" i="1" s="1"/>
  <c r="C772" i="1"/>
  <c r="D771" i="1"/>
  <c r="C771" i="1"/>
  <c r="D770" i="1"/>
  <c r="C770" i="1"/>
  <c r="D769" i="1"/>
  <c r="H769" i="1" s="1"/>
  <c r="C769" i="1"/>
  <c r="D768" i="1"/>
  <c r="C768" i="1"/>
  <c r="D767" i="1"/>
  <c r="C767" i="1"/>
  <c r="D766" i="1"/>
  <c r="C766" i="1"/>
  <c r="H765" i="1"/>
  <c r="D765" i="1"/>
  <c r="C765" i="1"/>
  <c r="D764" i="1"/>
  <c r="C764" i="1"/>
  <c r="D763" i="1"/>
  <c r="C763" i="1"/>
  <c r="D762" i="1"/>
  <c r="C762" i="1"/>
  <c r="D761" i="1"/>
  <c r="C761" i="1"/>
  <c r="D760" i="1"/>
  <c r="H760" i="1" s="1"/>
  <c r="C760" i="1"/>
  <c r="D759" i="1"/>
  <c r="C759" i="1"/>
  <c r="D758" i="1"/>
  <c r="C758" i="1"/>
  <c r="D757" i="1"/>
  <c r="C757" i="1"/>
  <c r="D756" i="1"/>
  <c r="H756" i="1" s="1"/>
  <c r="C756" i="1"/>
  <c r="D755" i="1"/>
  <c r="C755" i="1"/>
  <c r="D754" i="1"/>
  <c r="C754" i="1"/>
  <c r="D753" i="1"/>
  <c r="C753" i="1"/>
  <c r="H753" i="1" s="1"/>
  <c r="D752" i="1"/>
  <c r="H752" i="1" s="1"/>
  <c r="C752" i="1"/>
  <c r="D751" i="1"/>
  <c r="C751" i="1"/>
  <c r="D750" i="1"/>
  <c r="C750" i="1"/>
  <c r="D749" i="1"/>
  <c r="H749" i="1" s="1"/>
  <c r="C749" i="1"/>
  <c r="D748" i="1"/>
  <c r="C748" i="1"/>
  <c r="D747" i="1"/>
  <c r="C747" i="1"/>
  <c r="D746" i="1"/>
  <c r="C746" i="1"/>
  <c r="H745" i="1"/>
  <c r="D745" i="1"/>
  <c r="C745" i="1"/>
  <c r="D744" i="1"/>
  <c r="C744" i="1"/>
  <c r="D743" i="1"/>
  <c r="C743" i="1"/>
  <c r="D742" i="1"/>
  <c r="C742" i="1"/>
  <c r="D741" i="1"/>
  <c r="C741" i="1"/>
  <c r="G741" i="1" s="1"/>
  <c r="D740" i="1"/>
  <c r="H740" i="1" s="1"/>
  <c r="C740" i="1"/>
  <c r="D739" i="1"/>
  <c r="C739" i="1"/>
  <c r="D738" i="1"/>
  <c r="C738" i="1"/>
  <c r="D737" i="1"/>
  <c r="C737" i="1"/>
  <c r="D736" i="1"/>
  <c r="H736" i="1" s="1"/>
  <c r="C736" i="1"/>
  <c r="D735" i="1"/>
  <c r="C735" i="1"/>
  <c r="D734" i="1"/>
  <c r="C734" i="1"/>
  <c r="D733" i="1"/>
  <c r="C733" i="1"/>
  <c r="D732" i="1"/>
  <c r="C732" i="1"/>
  <c r="D731" i="1"/>
  <c r="C731" i="1"/>
  <c r="D730" i="1"/>
  <c r="C730" i="1"/>
  <c r="H729" i="1"/>
  <c r="D729" i="1"/>
  <c r="C729" i="1"/>
  <c r="D728" i="1"/>
  <c r="C728" i="1"/>
  <c r="D727" i="1"/>
  <c r="C727" i="1"/>
  <c r="D726" i="1"/>
  <c r="C726" i="1"/>
  <c r="H725" i="1"/>
  <c r="D725" i="1"/>
  <c r="C725" i="1"/>
  <c r="G725" i="1" s="1"/>
  <c r="D724" i="1"/>
  <c r="H724" i="1" s="1"/>
  <c r="C724" i="1"/>
  <c r="D723" i="1"/>
  <c r="C723" i="1"/>
  <c r="D722" i="1"/>
  <c r="C722" i="1"/>
  <c r="D721" i="1"/>
  <c r="C721" i="1"/>
  <c r="D720" i="1"/>
  <c r="H720" i="1" s="1"/>
  <c r="C720" i="1"/>
  <c r="D719" i="1"/>
  <c r="C719" i="1"/>
  <c r="D718" i="1"/>
  <c r="C718" i="1"/>
  <c r="H717" i="1"/>
  <c r="D717" i="1"/>
  <c r="C717" i="1"/>
  <c r="G717" i="1" s="1"/>
  <c r="D716" i="1"/>
  <c r="C716" i="1"/>
  <c r="D715" i="1"/>
  <c r="C715" i="1"/>
  <c r="D714" i="1"/>
  <c r="C714" i="1"/>
  <c r="D713" i="1"/>
  <c r="H713" i="1" s="1"/>
  <c r="C713" i="1"/>
  <c r="D712" i="1"/>
  <c r="C712" i="1"/>
  <c r="D711" i="1"/>
  <c r="C711" i="1"/>
  <c r="D710" i="1"/>
  <c r="C710" i="1"/>
  <c r="D709" i="1"/>
  <c r="H709" i="1" s="1"/>
  <c r="C709" i="1"/>
  <c r="D708" i="1"/>
  <c r="H708" i="1" s="1"/>
  <c r="C708" i="1"/>
  <c r="D707" i="1"/>
  <c r="C707" i="1"/>
  <c r="D706" i="1"/>
  <c r="C706" i="1"/>
  <c r="D705" i="1"/>
  <c r="C705" i="1"/>
  <c r="D704" i="1"/>
  <c r="H704" i="1" s="1"/>
  <c r="C704" i="1"/>
  <c r="D703" i="1"/>
  <c r="C703" i="1"/>
  <c r="D702" i="1"/>
  <c r="C702" i="1"/>
  <c r="D701" i="1"/>
  <c r="C701" i="1"/>
  <c r="G701" i="1" s="1"/>
  <c r="D700" i="1"/>
  <c r="C700" i="1"/>
  <c r="D699" i="1"/>
  <c r="C699" i="1"/>
  <c r="D698" i="1"/>
  <c r="C698" i="1"/>
  <c r="D697" i="1"/>
  <c r="C697" i="1"/>
  <c r="D696" i="1"/>
  <c r="H696" i="1" s="1"/>
  <c r="C696" i="1"/>
  <c r="D695" i="1"/>
  <c r="C695" i="1"/>
  <c r="D694" i="1"/>
  <c r="C694" i="1"/>
  <c r="H693" i="1"/>
  <c r="D693" i="1"/>
  <c r="C693" i="1"/>
  <c r="D692" i="1"/>
  <c r="C692" i="1"/>
  <c r="D691" i="1"/>
  <c r="C691" i="1"/>
  <c r="D690" i="1"/>
  <c r="C690" i="1"/>
  <c r="H689" i="1"/>
  <c r="D689" i="1"/>
  <c r="C689" i="1"/>
  <c r="D688" i="1"/>
  <c r="H688" i="1" s="1"/>
  <c r="C688" i="1"/>
  <c r="D687" i="1"/>
  <c r="C687" i="1"/>
  <c r="D686" i="1"/>
  <c r="C686" i="1"/>
  <c r="D685" i="1"/>
  <c r="C685" i="1"/>
  <c r="D684" i="1"/>
  <c r="H684" i="1" s="1"/>
  <c r="C684" i="1"/>
  <c r="D683" i="1"/>
  <c r="C683" i="1"/>
  <c r="D682" i="1"/>
  <c r="C682" i="1"/>
  <c r="D681" i="1"/>
  <c r="C681" i="1"/>
  <c r="D680" i="1"/>
  <c r="H680" i="1" s="1"/>
  <c r="C680" i="1"/>
  <c r="D679" i="1"/>
  <c r="C679" i="1"/>
  <c r="D678" i="1"/>
  <c r="C678" i="1"/>
  <c r="H677" i="1"/>
  <c r="D677" i="1"/>
  <c r="C677" i="1"/>
  <c r="G677" i="1" s="1"/>
  <c r="D676" i="1"/>
  <c r="C676" i="1"/>
  <c r="D675" i="1"/>
  <c r="C675" i="1"/>
  <c r="D674" i="1"/>
  <c r="C674" i="1"/>
  <c r="D673" i="1"/>
  <c r="H673" i="1" s="1"/>
  <c r="C673" i="1"/>
  <c r="D672" i="1"/>
  <c r="H672" i="1" s="1"/>
  <c r="C672" i="1"/>
  <c r="D671" i="1"/>
  <c r="C671" i="1"/>
  <c r="D670" i="1"/>
  <c r="C670" i="1"/>
  <c r="D669" i="1"/>
  <c r="C669" i="1"/>
  <c r="G669" i="1" s="1"/>
  <c r="D668" i="1"/>
  <c r="C668" i="1"/>
  <c r="D667" i="1"/>
  <c r="C667" i="1"/>
  <c r="D666" i="1"/>
  <c r="C666" i="1"/>
  <c r="D665" i="1"/>
  <c r="C665" i="1"/>
  <c r="D664" i="1"/>
  <c r="H664" i="1" s="1"/>
  <c r="C664" i="1"/>
  <c r="D663" i="1"/>
  <c r="C663" i="1"/>
  <c r="D662" i="1"/>
  <c r="C662" i="1"/>
  <c r="D661" i="1"/>
  <c r="C661" i="1"/>
  <c r="D660" i="1"/>
  <c r="C660" i="1"/>
  <c r="D659" i="1"/>
  <c r="C659" i="1"/>
  <c r="D658" i="1"/>
  <c r="C658" i="1"/>
  <c r="D657" i="1"/>
  <c r="H657" i="1" s="1"/>
  <c r="C657" i="1"/>
  <c r="D656" i="1"/>
  <c r="C656" i="1"/>
  <c r="D655" i="1"/>
  <c r="C655" i="1"/>
  <c r="D654" i="1"/>
  <c r="C654" i="1"/>
  <c r="D653" i="1"/>
  <c r="C653" i="1"/>
  <c r="D652" i="1"/>
  <c r="C652" i="1"/>
  <c r="D651" i="1"/>
  <c r="C651" i="1"/>
  <c r="D650" i="1"/>
  <c r="C650" i="1"/>
  <c r="H649" i="1"/>
  <c r="D649" i="1"/>
  <c r="C649" i="1"/>
  <c r="G649" i="1" s="1"/>
  <c r="D648" i="1"/>
  <c r="C648" i="1"/>
  <c r="D647" i="1"/>
  <c r="C647" i="1"/>
  <c r="D646" i="1"/>
  <c r="C646" i="1"/>
  <c r="D645" i="1"/>
  <c r="D644" i="1"/>
  <c r="C644" i="1"/>
  <c r="D643" i="1"/>
  <c r="C643" i="1"/>
  <c r="D642" i="1"/>
  <c r="C642" i="1"/>
  <c r="D641" i="1"/>
  <c r="H641" i="1" s="1"/>
  <c r="C641" i="1"/>
  <c r="D632" i="1"/>
  <c r="C632" i="1"/>
  <c r="D631" i="1"/>
  <c r="C631" i="1"/>
  <c r="D628" i="1"/>
  <c r="C628" i="1"/>
  <c r="D627" i="1"/>
  <c r="C627" i="1"/>
  <c r="D626" i="1"/>
  <c r="C626" i="1"/>
  <c r="D625" i="1"/>
  <c r="C625" i="1"/>
  <c r="D624" i="1"/>
  <c r="H624" i="1" s="1"/>
  <c r="C624" i="1"/>
  <c r="D623" i="1"/>
  <c r="C623" i="1"/>
  <c r="D622" i="1"/>
  <c r="C622" i="1"/>
  <c r="D621" i="1"/>
  <c r="C621" i="1"/>
  <c r="G621" i="1" s="1"/>
  <c r="D620" i="1"/>
  <c r="C620" i="1"/>
  <c r="D618" i="1"/>
  <c r="C618" i="1"/>
  <c r="D617" i="1"/>
  <c r="C617" i="1"/>
  <c r="D616" i="1"/>
  <c r="H616" i="1" s="1"/>
  <c r="C616" i="1"/>
  <c r="D615" i="1"/>
  <c r="C615" i="1"/>
  <c r="D614" i="1"/>
  <c r="C614" i="1"/>
  <c r="H613" i="1"/>
  <c r="D613" i="1"/>
  <c r="C613" i="1"/>
  <c r="D612" i="1"/>
  <c r="C612" i="1"/>
  <c r="D611" i="1"/>
  <c r="C611" i="1"/>
  <c r="D610" i="1"/>
  <c r="C610" i="1"/>
  <c r="H609" i="1"/>
  <c r="D609" i="1"/>
  <c r="C609" i="1"/>
  <c r="D608" i="1"/>
  <c r="H608" i="1" s="1"/>
  <c r="C608" i="1"/>
  <c r="D607" i="1"/>
  <c r="C607" i="1"/>
  <c r="D606" i="1"/>
  <c r="C606" i="1"/>
  <c r="D605" i="1"/>
  <c r="C605" i="1"/>
  <c r="D604" i="1"/>
  <c r="H604" i="1" s="1"/>
  <c r="C604" i="1"/>
  <c r="D603" i="1"/>
  <c r="C603" i="1"/>
  <c r="D602" i="1"/>
  <c r="C602" i="1"/>
  <c r="D601" i="1"/>
  <c r="C601" i="1"/>
  <c r="D600" i="1"/>
  <c r="C600" i="1"/>
  <c r="D599" i="1"/>
  <c r="C599" i="1"/>
  <c r="D598" i="1"/>
  <c r="C598" i="1"/>
  <c r="D597" i="1"/>
  <c r="C597" i="1"/>
  <c r="G597" i="1" s="1"/>
  <c r="D596" i="1"/>
  <c r="C596" i="1"/>
  <c r="D595" i="1"/>
  <c r="C595" i="1"/>
  <c r="D594" i="1"/>
  <c r="C594" i="1"/>
  <c r="D593" i="1"/>
  <c r="H593" i="1" s="1"/>
  <c r="C593" i="1"/>
  <c r="D592" i="1"/>
  <c r="H592" i="1" s="1"/>
  <c r="C592" i="1"/>
  <c r="D591" i="1"/>
  <c r="C591" i="1"/>
  <c r="D590" i="1"/>
  <c r="C590" i="1"/>
  <c r="H589" i="1"/>
  <c r="D589" i="1"/>
  <c r="C589" i="1"/>
  <c r="G589" i="1" s="1"/>
  <c r="D588" i="1"/>
  <c r="C588" i="1"/>
  <c r="D586" i="1"/>
  <c r="C586" i="1"/>
  <c r="D585" i="1"/>
  <c r="C585" i="1"/>
  <c r="D584" i="1"/>
  <c r="C584" i="1"/>
  <c r="D583" i="1"/>
  <c r="C583" i="1"/>
  <c r="D582" i="1"/>
  <c r="C582" i="1"/>
  <c r="D581" i="1"/>
  <c r="H581" i="1" s="1"/>
  <c r="C581" i="1"/>
  <c r="D580" i="1"/>
  <c r="C580" i="1"/>
  <c r="D579" i="1"/>
  <c r="C579" i="1"/>
  <c r="D578" i="1"/>
  <c r="C578" i="1"/>
  <c r="H577" i="1"/>
  <c r="D577" i="1"/>
  <c r="C577" i="1"/>
  <c r="G577" i="1" s="1"/>
  <c r="D576" i="1"/>
  <c r="C576" i="1"/>
  <c r="D575" i="1"/>
  <c r="C575" i="1"/>
  <c r="H573" i="1"/>
  <c r="D573" i="1"/>
  <c r="C573" i="1"/>
  <c r="G573" i="1" s="1"/>
  <c r="D572" i="1"/>
  <c r="C572" i="1"/>
  <c r="D571" i="1"/>
  <c r="C571" i="1"/>
  <c r="D570" i="1"/>
  <c r="C570" i="1"/>
  <c r="D569" i="1"/>
  <c r="C569" i="1"/>
  <c r="D568" i="1"/>
  <c r="D567" i="1"/>
  <c r="C567" i="1"/>
  <c r="D566" i="1"/>
  <c r="C566" i="1"/>
  <c r="H565" i="1"/>
  <c r="D565" i="1"/>
  <c r="C565" i="1"/>
  <c r="G565" i="1" s="1"/>
  <c r="D564" i="1"/>
  <c r="C564" i="1"/>
  <c r="D563" i="1"/>
  <c r="C563" i="1"/>
  <c r="C562" i="1"/>
  <c r="D561" i="1"/>
  <c r="D560" i="1"/>
  <c r="H560" i="1" s="1"/>
  <c r="C560" i="1"/>
  <c r="D559" i="1"/>
  <c r="C559" i="1"/>
  <c r="D558" i="1"/>
  <c r="C558" i="1"/>
  <c r="H557" i="1"/>
  <c r="C557" i="1"/>
  <c r="G557" i="1" s="1"/>
  <c r="D556" i="1"/>
  <c r="H556" i="1" s="1"/>
  <c r="C556" i="1"/>
  <c r="D555" i="1"/>
  <c r="C555" i="1"/>
  <c r="D554" i="1"/>
  <c r="C554" i="1"/>
  <c r="D553" i="1"/>
  <c r="C553" i="1"/>
  <c r="D552" i="1"/>
  <c r="H552" i="1" s="1"/>
  <c r="C552" i="1"/>
  <c r="D551" i="1"/>
  <c r="C551" i="1"/>
  <c r="D550" i="1"/>
  <c r="C550" i="1"/>
  <c r="H549" i="1"/>
  <c r="D549" i="1"/>
  <c r="C549" i="1"/>
  <c r="G549" i="1" s="1"/>
  <c r="D548" i="1"/>
  <c r="C548" i="1"/>
  <c r="D547" i="1"/>
  <c r="C547" i="1"/>
  <c r="D546" i="1"/>
  <c r="C546" i="1"/>
  <c r="D545" i="1"/>
  <c r="H545" i="1" s="1"/>
  <c r="C545" i="1"/>
  <c r="D544" i="1"/>
  <c r="H544" i="1" s="1"/>
  <c r="C544" i="1"/>
  <c r="D543" i="1"/>
  <c r="C543" i="1"/>
  <c r="D542" i="1"/>
  <c r="C542" i="1"/>
  <c r="D541" i="1"/>
  <c r="C541" i="1"/>
  <c r="G541" i="1" s="1"/>
  <c r="D540" i="1"/>
  <c r="C540" i="1"/>
  <c r="D539" i="1"/>
  <c r="C539" i="1"/>
  <c r="D538" i="1"/>
  <c r="C538" i="1"/>
  <c r="D537" i="1"/>
  <c r="C537" i="1"/>
  <c r="D536" i="1"/>
  <c r="H536" i="1" s="1"/>
  <c r="C536" i="1"/>
  <c r="D535" i="1"/>
  <c r="C535" i="1"/>
  <c r="D534" i="1"/>
  <c r="C534" i="1"/>
  <c r="H533" i="1"/>
  <c r="D533" i="1"/>
  <c r="C533" i="1"/>
  <c r="D532" i="1"/>
  <c r="C532" i="1"/>
  <c r="D531" i="1"/>
  <c r="C531" i="1"/>
  <c r="D530" i="1"/>
  <c r="C530" i="1"/>
  <c r="H529" i="1"/>
  <c r="D529" i="1"/>
  <c r="C529" i="1"/>
  <c r="D528" i="1"/>
  <c r="H528" i="1" s="1"/>
  <c r="C528" i="1"/>
  <c r="D527" i="1"/>
  <c r="C527" i="1"/>
  <c r="D526" i="1"/>
  <c r="C526" i="1"/>
  <c r="D525" i="1"/>
  <c r="C525" i="1"/>
  <c r="D524" i="1"/>
  <c r="H524" i="1" s="1"/>
  <c r="C524" i="1"/>
  <c r="D521" i="1"/>
  <c r="C521" i="1"/>
  <c r="D520" i="1"/>
  <c r="H520" i="1" s="1"/>
  <c r="C520" i="1"/>
  <c r="D519" i="1"/>
  <c r="C519" i="1"/>
  <c r="D518" i="1"/>
  <c r="C518" i="1"/>
  <c r="H517" i="1"/>
  <c r="D517" i="1"/>
  <c r="C517" i="1"/>
  <c r="G517" i="1" s="1"/>
  <c r="D516" i="1"/>
  <c r="C516" i="1"/>
  <c r="H516" i="1" s="1"/>
  <c r="D515" i="1"/>
  <c r="C515" i="1"/>
  <c r="D514" i="1"/>
  <c r="C514" i="1"/>
  <c r="C513" i="1"/>
  <c r="D512" i="1"/>
  <c r="C512" i="1"/>
  <c r="D511" i="1"/>
  <c r="C511" i="1"/>
  <c r="D510" i="1"/>
  <c r="C510" i="1"/>
  <c r="C509" i="1"/>
  <c r="D508" i="1"/>
  <c r="C508" i="1"/>
  <c r="H508" i="1" s="1"/>
  <c r="D507" i="1"/>
  <c r="C507" i="1"/>
  <c r="D506" i="1"/>
  <c r="C506" i="1"/>
  <c r="H505" i="1"/>
  <c r="D505" i="1"/>
  <c r="C505" i="1"/>
  <c r="D504" i="1"/>
  <c r="H504" i="1" s="1"/>
  <c r="C504" i="1"/>
  <c r="D503" i="1"/>
  <c r="C503" i="1"/>
  <c r="D502" i="1"/>
  <c r="C502" i="1"/>
  <c r="D501" i="1"/>
  <c r="C501" i="1"/>
  <c r="H500" i="1"/>
  <c r="D500" i="1"/>
  <c r="C500" i="1"/>
  <c r="D499" i="1"/>
  <c r="C499" i="1"/>
  <c r="D498" i="1"/>
  <c r="C498" i="1"/>
  <c r="D497" i="1"/>
  <c r="H497" i="1" s="1"/>
  <c r="C497" i="1"/>
  <c r="C496" i="1"/>
  <c r="D495" i="1"/>
  <c r="C495" i="1"/>
  <c r="D494" i="1"/>
  <c r="C494" i="1"/>
  <c r="D493" i="1"/>
  <c r="H493" i="1" s="1"/>
  <c r="C493" i="1"/>
  <c r="D492" i="1"/>
  <c r="C492" i="1"/>
  <c r="H492" i="1" s="1"/>
  <c r="D491" i="1"/>
  <c r="C491" i="1"/>
  <c r="D490" i="1"/>
  <c r="C490" i="1"/>
  <c r="D489" i="1"/>
  <c r="C489" i="1"/>
  <c r="D488" i="1"/>
  <c r="H488" i="1" s="1"/>
  <c r="C488" i="1"/>
  <c r="D487" i="1"/>
  <c r="C487" i="1"/>
  <c r="D486" i="1"/>
  <c r="C486" i="1"/>
  <c r="D485" i="1"/>
  <c r="C485" i="1"/>
  <c r="G485" i="1" s="1"/>
  <c r="D484" i="1"/>
  <c r="D483" i="1"/>
  <c r="C483" i="1"/>
  <c r="D482" i="1"/>
  <c r="C482" i="1"/>
  <c r="H481" i="1"/>
  <c r="D481" i="1"/>
  <c r="C481" i="1"/>
  <c r="G481" i="1" s="1"/>
  <c r="D480" i="1"/>
  <c r="C480" i="1"/>
  <c r="D479" i="1"/>
  <c r="C479" i="1"/>
  <c r="D477" i="1"/>
  <c r="C477" i="1"/>
  <c r="D476" i="1"/>
  <c r="H476" i="1" s="1"/>
  <c r="C476" i="1"/>
  <c r="D475" i="1"/>
  <c r="C475" i="1"/>
  <c r="D474" i="1"/>
  <c r="C474" i="1"/>
  <c r="D473" i="1"/>
  <c r="H473" i="1" s="1"/>
  <c r="C473" i="1"/>
  <c r="D472" i="1"/>
  <c r="C472" i="1"/>
  <c r="D471" i="1"/>
  <c r="C471" i="1"/>
  <c r="D470" i="1"/>
  <c r="C470" i="1"/>
  <c r="H469" i="1"/>
  <c r="D469" i="1"/>
  <c r="C469" i="1"/>
  <c r="D468" i="1"/>
  <c r="C468" i="1"/>
  <c r="D467" i="1"/>
  <c r="C467" i="1"/>
  <c r="D465" i="1"/>
  <c r="H465" i="1" s="1"/>
  <c r="C465" i="1"/>
  <c r="D464" i="1"/>
  <c r="C464" i="1"/>
  <c r="D463" i="1"/>
  <c r="C463" i="1"/>
  <c r="D462" i="1"/>
  <c r="C462" i="1"/>
  <c r="H461" i="1"/>
  <c r="D461" i="1"/>
  <c r="C461" i="1"/>
  <c r="G461" i="1" s="1"/>
  <c r="D460" i="1"/>
  <c r="C460" i="1"/>
  <c r="D459" i="1"/>
  <c r="C459" i="1"/>
  <c r="D458" i="1"/>
  <c r="C458" i="1"/>
  <c r="C457" i="1"/>
  <c r="H456" i="1"/>
  <c r="D456" i="1"/>
  <c r="C456" i="1"/>
  <c r="D455" i="1"/>
  <c r="C455" i="1"/>
  <c r="C454" i="1"/>
  <c r="D452" i="1"/>
  <c r="H452" i="1" s="1"/>
  <c r="C452" i="1"/>
  <c r="D451" i="1"/>
  <c r="C451" i="1"/>
  <c r="D450" i="1"/>
  <c r="C450" i="1"/>
  <c r="D449" i="1"/>
  <c r="C449" i="1"/>
  <c r="D448" i="1"/>
  <c r="C448" i="1"/>
  <c r="D447" i="1"/>
  <c r="C447" i="1"/>
  <c r="D446" i="1"/>
  <c r="C446" i="1"/>
  <c r="D445" i="1"/>
  <c r="C445" i="1"/>
  <c r="G445" i="1" s="1"/>
  <c r="D444" i="1"/>
  <c r="C444" i="1"/>
  <c r="H444" i="1" s="1"/>
  <c r="D443" i="1"/>
  <c r="C443" i="1"/>
  <c r="D442" i="1"/>
  <c r="C442" i="1"/>
  <c r="D441" i="1"/>
  <c r="D440" i="1"/>
  <c r="H440" i="1" s="1"/>
  <c r="C440" i="1"/>
  <c r="D439" i="1"/>
  <c r="C439" i="1"/>
  <c r="D438" i="1"/>
  <c r="C438" i="1"/>
  <c r="D437" i="1"/>
  <c r="C437" i="1"/>
  <c r="G437" i="1" s="1"/>
  <c r="D436" i="1"/>
  <c r="H436" i="1" s="1"/>
  <c r="C436" i="1"/>
  <c r="D435" i="1"/>
  <c r="C435" i="1"/>
  <c r="D434" i="1"/>
  <c r="C434" i="1"/>
  <c r="H433" i="1"/>
  <c r="D433" i="1"/>
  <c r="C433" i="1"/>
  <c r="G433" i="1" s="1"/>
  <c r="D432" i="1"/>
  <c r="C432" i="1"/>
  <c r="D431" i="1"/>
  <c r="C431" i="1"/>
  <c r="D430" i="1"/>
  <c r="C430" i="1"/>
  <c r="D429" i="1"/>
  <c r="H429" i="1" s="1"/>
  <c r="C429" i="1"/>
  <c r="H428" i="1"/>
  <c r="D428" i="1"/>
  <c r="C428" i="1"/>
  <c r="D427" i="1"/>
  <c r="C427" i="1"/>
  <c r="D426" i="1"/>
  <c r="C426" i="1"/>
  <c r="D425" i="1"/>
  <c r="C425" i="1"/>
  <c r="D424" i="1"/>
  <c r="H424" i="1" s="1"/>
  <c r="C424" i="1"/>
  <c r="D423" i="1"/>
  <c r="C423" i="1"/>
  <c r="D422" i="1"/>
  <c r="C422" i="1"/>
  <c r="D421" i="1"/>
  <c r="C421" i="1"/>
  <c r="D420" i="1"/>
  <c r="C420" i="1"/>
  <c r="D419" i="1"/>
  <c r="C419" i="1"/>
  <c r="D418" i="1"/>
  <c r="C418" i="1"/>
  <c r="H417" i="1"/>
  <c r="D417" i="1"/>
  <c r="C417" i="1"/>
  <c r="G417" i="1" s="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3" i="1"/>
  <c r="C363" i="1"/>
  <c r="D362" i="1"/>
  <c r="C362" i="1"/>
  <c r="D361" i="1"/>
  <c r="C361" i="1"/>
  <c r="D360" i="1"/>
  <c r="C360" i="1"/>
  <c r="D359" i="1"/>
  <c r="D357" i="1"/>
  <c r="C357" i="1"/>
  <c r="D356" i="1"/>
  <c r="C356" i="1"/>
  <c r="D355" i="1"/>
  <c r="C355" i="1"/>
  <c r="D354" i="1"/>
  <c r="C354" i="1"/>
  <c r="D353" i="1"/>
  <c r="C353" i="1"/>
  <c r="D352" i="1"/>
  <c r="C352" i="1"/>
  <c r="D351" i="1"/>
  <c r="D350" i="1"/>
  <c r="C350" i="1"/>
  <c r="D349" i="1"/>
  <c r="C349" i="1"/>
  <c r="D348" i="1"/>
  <c r="C348" i="1"/>
  <c r="D347" i="1"/>
  <c r="C347" i="1"/>
  <c r="D344" i="1"/>
  <c r="C344" i="1"/>
  <c r="D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D263" i="1"/>
  <c r="C263" i="1"/>
  <c r="D262" i="1"/>
  <c r="C262" i="1"/>
  <c r="D261" i="1"/>
  <c r="C261" i="1"/>
  <c r="D260" i="1"/>
  <c r="C260" i="1"/>
  <c r="D258" i="1"/>
  <c r="H258" i="1" s="1"/>
  <c r="C258" i="1"/>
  <c r="G258" i="1" s="1"/>
  <c r="D257" i="1"/>
  <c r="C257" i="1"/>
  <c r="D256" i="1"/>
  <c r="C256" i="1"/>
  <c r="D255" i="1"/>
  <c r="C255" i="1"/>
  <c r="G255" i="1" s="1"/>
  <c r="G254" i="1"/>
  <c r="D254" i="1"/>
  <c r="H254" i="1" s="1"/>
  <c r="C254" i="1"/>
  <c r="D253" i="1"/>
  <c r="C253" i="1"/>
  <c r="D252" i="1"/>
  <c r="H252" i="1" s="1"/>
  <c r="C252" i="1"/>
  <c r="D251" i="1"/>
  <c r="H251" i="1" s="1"/>
  <c r="C251" i="1"/>
  <c r="G251" i="1" s="1"/>
  <c r="D250" i="1"/>
  <c r="C250" i="1"/>
  <c r="G250" i="1" s="1"/>
  <c r="D249" i="1"/>
  <c r="D247" i="1"/>
  <c r="C247" i="1"/>
  <c r="D246" i="1"/>
  <c r="C246" i="1"/>
  <c r="G246" i="1" s="1"/>
  <c r="D245" i="1"/>
  <c r="C245" i="1"/>
  <c r="D244" i="1"/>
  <c r="C244" i="1"/>
  <c r="D243" i="1"/>
  <c r="C243" i="1"/>
  <c r="D242" i="1"/>
  <c r="C242" i="1"/>
  <c r="D241" i="1"/>
  <c r="H241" i="1" s="1"/>
  <c r="C241" i="1"/>
  <c r="D240" i="1"/>
  <c r="H240" i="1" s="1"/>
  <c r="C240" i="1"/>
  <c r="D239" i="1"/>
  <c r="C239" i="1"/>
  <c r="G239" i="1" s="1"/>
  <c r="D238" i="1"/>
  <c r="C238" i="1"/>
  <c r="D237" i="1"/>
  <c r="C237" i="1"/>
  <c r="D236" i="1"/>
  <c r="C236" i="1"/>
  <c r="D235" i="1"/>
  <c r="C235" i="1"/>
  <c r="D234" i="1"/>
  <c r="C234" i="1"/>
  <c r="D233" i="1"/>
  <c r="C233" i="1"/>
  <c r="D232" i="1"/>
  <c r="C232" i="1"/>
  <c r="D231" i="1"/>
  <c r="C231" i="1"/>
  <c r="G231" i="1" s="1"/>
  <c r="D230" i="1"/>
  <c r="C230" i="1"/>
  <c r="D229" i="1"/>
  <c r="C229" i="1"/>
  <c r="D228" i="1"/>
  <c r="H228" i="1" s="1"/>
  <c r="C228" i="1"/>
  <c r="D227" i="1"/>
  <c r="C227" i="1"/>
  <c r="D226" i="1"/>
  <c r="C226" i="1"/>
  <c r="G226" i="1" s="1"/>
  <c r="D225" i="1"/>
  <c r="C225" i="1"/>
  <c r="D224" i="1"/>
  <c r="C224" i="1"/>
  <c r="D223" i="1"/>
  <c r="C223" i="1"/>
  <c r="D222" i="1"/>
  <c r="C222" i="1"/>
  <c r="G222" i="1" s="1"/>
  <c r="D221" i="1"/>
  <c r="C221" i="1"/>
  <c r="G221" i="1" s="1"/>
  <c r="D219" i="1"/>
  <c r="H219" i="1" s="1"/>
  <c r="C219" i="1"/>
  <c r="D218" i="1"/>
  <c r="C218" i="1"/>
  <c r="D217" i="1"/>
  <c r="C217" i="1"/>
  <c r="D216" i="1"/>
  <c r="C216" i="1"/>
  <c r="D215" i="1"/>
  <c r="C215" i="1"/>
  <c r="D214" i="1"/>
  <c r="C214" i="1"/>
  <c r="D213" i="1"/>
  <c r="H213" i="1" s="1"/>
  <c r="C213" i="1"/>
  <c r="D212" i="1"/>
  <c r="C212" i="1"/>
  <c r="D210" i="1"/>
  <c r="H210" i="1" s="1"/>
  <c r="C210" i="1"/>
  <c r="D209" i="1"/>
  <c r="C209" i="1"/>
  <c r="D208" i="1"/>
  <c r="C208" i="1"/>
  <c r="D207" i="1"/>
  <c r="C207" i="1"/>
  <c r="D206" i="1"/>
  <c r="C206" i="1"/>
  <c r="D205" i="1"/>
  <c r="C205" i="1"/>
  <c r="D204" i="1"/>
  <c r="H204" i="1" s="1"/>
  <c r="C204" i="1"/>
  <c r="D203" i="1"/>
  <c r="C203" i="1"/>
  <c r="D202" i="1"/>
  <c r="H202" i="1" s="1"/>
  <c r="C202" i="1"/>
  <c r="D201" i="1"/>
  <c r="C201" i="1"/>
  <c r="D200" i="1"/>
  <c r="H200" i="1" s="1"/>
  <c r="C200" i="1"/>
  <c r="D199" i="1"/>
  <c r="C199" i="1"/>
  <c r="D198" i="1"/>
  <c r="D197" i="1"/>
  <c r="C197" i="1"/>
  <c r="D196" i="1"/>
  <c r="H196" i="1" s="1"/>
  <c r="C196" i="1"/>
  <c r="D195" i="1"/>
  <c r="C195" i="1"/>
  <c r="D194" i="1"/>
  <c r="H194" i="1" s="1"/>
  <c r="C194" i="1"/>
  <c r="D193" i="1"/>
  <c r="C193" i="1"/>
  <c r="D191" i="1"/>
  <c r="C191" i="1"/>
  <c r="D190" i="1"/>
  <c r="C190" i="1"/>
  <c r="D189" i="1"/>
  <c r="C189" i="1"/>
  <c r="D188" i="1"/>
  <c r="C188" i="1"/>
  <c r="D187" i="1"/>
  <c r="C187" i="1"/>
  <c r="D186" i="1"/>
  <c r="C186" i="1"/>
  <c r="D185" i="1"/>
  <c r="C185" i="1"/>
  <c r="D183" i="1"/>
  <c r="C183" i="1"/>
  <c r="D182" i="1"/>
  <c r="C182" i="1"/>
  <c r="D181" i="1"/>
  <c r="C181" i="1"/>
  <c r="D180" i="1"/>
  <c r="C180" i="1"/>
  <c r="D179" i="1"/>
  <c r="C179" i="1"/>
  <c r="D178" i="1"/>
  <c r="C178" i="1"/>
  <c r="D177" i="1"/>
  <c r="C177" i="1"/>
  <c r="D176" i="1"/>
  <c r="C176" i="1"/>
  <c r="D175" i="1"/>
  <c r="C175" i="1"/>
  <c r="D174" i="1"/>
  <c r="C174" i="1"/>
  <c r="D173" i="1"/>
  <c r="D172" i="1"/>
  <c r="C172" i="1"/>
  <c r="D171" i="1"/>
  <c r="H171" i="1" s="1"/>
  <c r="C171" i="1"/>
  <c r="D170" i="1"/>
  <c r="C170" i="1"/>
  <c r="D169" i="1"/>
  <c r="C169" i="1"/>
  <c r="D168" i="1"/>
  <c r="C168" i="1"/>
  <c r="D167" i="1"/>
  <c r="C167" i="1"/>
  <c r="D166" i="1"/>
  <c r="C166" i="1"/>
  <c r="C165" i="1"/>
  <c r="D164" i="1"/>
  <c r="C164" i="1"/>
  <c r="D163" i="1"/>
  <c r="H163" i="1" s="1"/>
  <c r="C163" i="1"/>
  <c r="D162" i="1"/>
  <c r="C162" i="1"/>
  <c r="D161" i="1"/>
  <c r="H161" i="1" s="1"/>
  <c r="C161" i="1"/>
  <c r="D160" i="1"/>
  <c r="C160" i="1"/>
  <c r="D158" i="1"/>
  <c r="H158" i="1" s="1"/>
  <c r="C158" i="1"/>
  <c r="D157" i="1"/>
  <c r="C157" i="1"/>
  <c r="D156" i="1"/>
  <c r="H156" i="1" s="1"/>
  <c r="C156" i="1"/>
  <c r="D155" i="1"/>
  <c r="C155" i="1"/>
  <c r="D154" i="1"/>
  <c r="C154" i="1"/>
  <c r="D153" i="1"/>
  <c r="C153" i="1"/>
  <c r="H153" i="1" s="1"/>
  <c r="D152" i="1"/>
  <c r="C152" i="1"/>
  <c r="D151" i="1"/>
  <c r="C151" i="1"/>
  <c r="H151" i="1" s="1"/>
  <c r="D150" i="1"/>
  <c r="C150" i="1"/>
  <c r="D149" i="1"/>
  <c r="C149" i="1"/>
  <c r="D146" i="1"/>
  <c r="C146" i="1"/>
  <c r="D145" i="1"/>
  <c r="C145" i="1"/>
  <c r="D144" i="1"/>
  <c r="C144" i="1"/>
  <c r="D143" i="1"/>
  <c r="C143" i="1"/>
  <c r="H143" i="1" s="1"/>
  <c r="D142" i="1"/>
  <c r="C142" i="1"/>
  <c r="D141" i="1"/>
  <c r="C141" i="1"/>
  <c r="H141" i="1" s="1"/>
  <c r="D140" i="1"/>
  <c r="C140" i="1"/>
  <c r="D139" i="1"/>
  <c r="C139" i="1"/>
  <c r="H139" i="1" s="1"/>
  <c r="D138" i="1"/>
  <c r="C138" i="1"/>
  <c r="D137" i="1"/>
  <c r="C137" i="1"/>
  <c r="H137" i="1" s="1"/>
  <c r="D136" i="1"/>
  <c r="D135" i="1"/>
  <c r="D134" i="1"/>
  <c r="C134" i="1"/>
  <c r="H134" i="1" s="1"/>
  <c r="D133" i="1"/>
  <c r="C133" i="1"/>
  <c r="D132" i="1"/>
  <c r="C132" i="1"/>
  <c r="H132" i="1" s="1"/>
  <c r="D131" i="1"/>
  <c r="C131" i="1"/>
  <c r="C130" i="1"/>
  <c r="C129" i="1"/>
  <c r="D128" i="1"/>
  <c r="C128" i="1"/>
  <c r="H128" i="1" s="1"/>
  <c r="D127" i="1"/>
  <c r="C127" i="1"/>
  <c r="H127" i="1" s="1"/>
  <c r="D126" i="1"/>
  <c r="C126" i="1"/>
  <c r="H126" i="1" s="1"/>
  <c r="D125" i="1"/>
  <c r="C125" i="1"/>
  <c r="D124" i="1"/>
  <c r="D123" i="1"/>
  <c r="C123" i="1"/>
  <c r="D122" i="1"/>
  <c r="C122" i="1"/>
  <c r="D121" i="1"/>
  <c r="D119" i="1"/>
  <c r="C119" i="1"/>
  <c r="D118" i="1"/>
  <c r="C118" i="1"/>
  <c r="D117" i="1"/>
  <c r="C117" i="1"/>
  <c r="D116" i="1"/>
  <c r="D115" i="1"/>
  <c r="C115" i="1"/>
  <c r="H115" i="1" s="1"/>
  <c r="D114" i="1"/>
  <c r="C114" i="1"/>
  <c r="H114" i="1" s="1"/>
  <c r="D113" i="1"/>
  <c r="C113" i="1"/>
  <c r="H113" i="1" s="1"/>
  <c r="D112" i="1"/>
  <c r="C112" i="1"/>
  <c r="D111" i="1"/>
  <c r="C111" i="1"/>
  <c r="H111" i="1" s="1"/>
  <c r="D110" i="1"/>
  <c r="C110" i="1"/>
  <c r="D109" i="1"/>
  <c r="C109" i="1"/>
  <c r="C108" i="1"/>
  <c r="D107" i="1"/>
  <c r="C107" i="1"/>
  <c r="D106" i="1"/>
  <c r="C106" i="1"/>
  <c r="D105" i="1"/>
  <c r="C105" i="1"/>
  <c r="D104" i="1"/>
  <c r="C104" i="1"/>
  <c r="D103" i="1"/>
  <c r="D101" i="1"/>
  <c r="C101" i="1"/>
  <c r="H101" i="1" s="1"/>
  <c r="D100" i="1"/>
  <c r="C100" i="1"/>
  <c r="H100" i="1" s="1"/>
  <c r="D99" i="1"/>
  <c r="C99" i="1"/>
  <c r="H99" i="1" s="1"/>
  <c r="D98" i="1"/>
  <c r="C98" i="1"/>
  <c r="H98" i="1" s="1"/>
  <c r="D97" i="1"/>
  <c r="C97" i="1"/>
  <c r="H97" i="1" s="1"/>
  <c r="D96" i="1"/>
  <c r="C96" i="1"/>
  <c r="H96" i="1" s="1"/>
  <c r="D95" i="1"/>
  <c r="C95" i="1"/>
  <c r="H95" i="1" s="1"/>
  <c r="C94" i="1"/>
  <c r="D93" i="1"/>
  <c r="C93" i="1"/>
  <c r="D92" i="1"/>
  <c r="C92" i="1"/>
  <c r="H92" i="1" s="1"/>
  <c r="D91" i="1"/>
  <c r="C91" i="1"/>
  <c r="D90" i="1"/>
  <c r="C90" i="1"/>
  <c r="D89" i="1"/>
  <c r="C89" i="1"/>
  <c r="D88" i="1"/>
  <c r="C88" i="1"/>
  <c r="D87" i="1"/>
  <c r="C87" i="1"/>
  <c r="D86" i="1"/>
  <c r="C86" i="1"/>
  <c r="H86" i="1" s="1"/>
  <c r="D85" i="1"/>
  <c r="C85" i="1"/>
  <c r="D84" i="1"/>
  <c r="C84" i="1"/>
  <c r="H84" i="1" s="1"/>
  <c r="D83" i="1"/>
  <c r="C83" i="1"/>
  <c r="D82" i="1"/>
  <c r="C82" i="1"/>
  <c r="H82" i="1" s="1"/>
  <c r="D81" i="1"/>
  <c r="C81" i="1"/>
  <c r="D80" i="1"/>
  <c r="C80" i="1"/>
  <c r="H80" i="1" s="1"/>
  <c r="D79" i="1"/>
  <c r="C79" i="1"/>
  <c r="D77" i="1"/>
  <c r="C77" i="1"/>
  <c r="H77" i="1" s="1"/>
  <c r="D76" i="1"/>
  <c r="C76" i="1"/>
  <c r="D75" i="1"/>
  <c r="C75" i="1"/>
  <c r="H75" i="1" s="1"/>
  <c r="D74" i="1"/>
  <c r="C74" i="1"/>
  <c r="D72" i="1"/>
  <c r="C72" i="1"/>
  <c r="D71" i="1"/>
  <c r="C71" i="1"/>
  <c r="D70" i="1"/>
  <c r="D69" i="1"/>
  <c r="C69" i="1"/>
  <c r="D68" i="1"/>
  <c r="C68" i="1"/>
  <c r="D67" i="1"/>
  <c r="D66" i="1"/>
  <c r="C66" i="1"/>
  <c r="D65" i="1"/>
  <c r="C65" i="1"/>
  <c r="D64" i="1"/>
  <c r="D63" i="1"/>
  <c r="C63" i="1"/>
  <c r="D62" i="1"/>
  <c r="C62" i="1"/>
  <c r="D61" i="1"/>
  <c r="D60" i="1"/>
  <c r="C60" i="1"/>
  <c r="H60" i="1" s="1"/>
  <c r="D59" i="1"/>
  <c r="C59" i="1"/>
  <c r="C58" i="1"/>
  <c r="D57" i="1"/>
  <c r="C57" i="1"/>
  <c r="D56" i="1"/>
  <c r="C56" i="1"/>
  <c r="D55" i="1"/>
  <c r="C55" i="1"/>
  <c r="D54" i="1"/>
  <c r="C54" i="1"/>
  <c r="D53" i="1"/>
  <c r="C53" i="1"/>
  <c r="D52" i="1"/>
  <c r="C52" i="1"/>
  <c r="H52" i="1" s="1"/>
  <c r="D51" i="1"/>
  <c r="C51" i="1"/>
  <c r="D50" i="1"/>
  <c r="D49" i="1"/>
  <c r="C49" i="1"/>
  <c r="H49" i="1" s="1"/>
  <c r="D48" i="1"/>
  <c r="C48" i="1"/>
  <c r="D47" i="1"/>
  <c r="C47" i="1"/>
  <c r="H47" i="1" s="1"/>
  <c r="D45" i="1"/>
  <c r="C45" i="1"/>
  <c r="D44" i="1"/>
  <c r="C44" i="1"/>
  <c r="H44" i="1" s="1"/>
  <c r="D43" i="1"/>
  <c r="C43" i="1"/>
  <c r="D42" i="1"/>
  <c r="C42" i="1"/>
  <c r="H42" i="1" s="1"/>
  <c r="C41" i="1"/>
  <c r="C40" i="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D9" i="1"/>
  <c r="C9" i="1"/>
  <c r="D8" i="1"/>
  <c r="C8" i="1"/>
  <c r="H8" i="1" s="1"/>
  <c r="D7" i="1"/>
  <c r="C7" i="1"/>
  <c r="D6" i="1"/>
  <c r="C6" i="1"/>
  <c r="D5" i="1"/>
  <c r="C5" i="1"/>
  <c r="C4" i="1"/>
  <c r="E22" i="7" l="1"/>
  <c r="J1456" i="1"/>
  <c r="J1445" i="1"/>
  <c r="E6" i="7"/>
  <c r="D1437" i="1" s="1"/>
  <c r="E38" i="7"/>
  <c r="I31" i="3" s="1"/>
  <c r="H1561" i="1"/>
  <c r="H1578" i="1"/>
  <c r="G1576" i="1"/>
  <c r="G1530" i="1"/>
  <c r="G1411" i="1"/>
  <c r="E281" i="9"/>
  <c r="B281" i="9" s="1"/>
  <c r="E643" i="4"/>
  <c r="D637" i="1" s="1"/>
  <c r="G413" i="1"/>
  <c r="H40" i="1"/>
  <c r="G761" i="1"/>
  <c r="H761" i="1"/>
  <c r="G981" i="1"/>
  <c r="H981" i="1"/>
  <c r="H235" i="1"/>
  <c r="G235" i="1"/>
  <c r="H437" i="1"/>
  <c r="H445" i="1"/>
  <c r="G489" i="1"/>
  <c r="H489" i="1"/>
  <c r="H509" i="1"/>
  <c r="G569" i="1"/>
  <c r="H569" i="1"/>
  <c r="H597" i="1"/>
  <c r="H669" i="1"/>
  <c r="G773" i="1"/>
  <c r="H773" i="1"/>
  <c r="G801" i="1"/>
  <c r="H801" i="1"/>
  <c r="G805" i="1"/>
  <c r="H805" i="1"/>
  <c r="H821" i="1"/>
  <c r="H853" i="1"/>
  <c r="G889" i="1"/>
  <c r="H889" i="1"/>
  <c r="G893" i="1"/>
  <c r="H893" i="1"/>
  <c r="H913" i="1"/>
  <c r="H1309" i="1"/>
  <c r="G1309" i="1"/>
  <c r="H1321" i="1"/>
  <c r="G1321" i="1"/>
  <c r="D41" i="1"/>
  <c r="H41" i="1" s="1"/>
  <c r="H51" i="1"/>
  <c r="C64" i="1"/>
  <c r="H64" i="1" s="1"/>
  <c r="H66" i="1"/>
  <c r="H74" i="1"/>
  <c r="H83" i="1"/>
  <c r="H85" i="1"/>
  <c r="C121" i="1"/>
  <c r="H121" i="1" s="1"/>
  <c r="H123" i="1"/>
  <c r="H168" i="1"/>
  <c r="H199" i="1"/>
  <c r="H203" i="1"/>
  <c r="H205" i="1"/>
  <c r="H214" i="1"/>
  <c r="H218" i="1"/>
  <c r="H221" i="1"/>
  <c r="H230" i="1"/>
  <c r="G230" i="1"/>
  <c r="H253" i="1"/>
  <c r="G457" i="1"/>
  <c r="H457" i="1"/>
  <c r="G521" i="1"/>
  <c r="H521" i="1"/>
  <c r="G525" i="1"/>
  <c r="H525" i="1"/>
  <c r="H541" i="1"/>
  <c r="G617" i="1"/>
  <c r="H617" i="1"/>
  <c r="H621" i="1"/>
  <c r="H668" i="1"/>
  <c r="G681" i="1"/>
  <c r="H681" i="1"/>
  <c r="G685" i="1"/>
  <c r="H685" i="1"/>
  <c r="H701" i="1"/>
  <c r="H741" i="1"/>
  <c r="G749" i="1"/>
  <c r="H764" i="1"/>
  <c r="H792" i="1"/>
  <c r="G830" i="1"/>
  <c r="G841" i="1"/>
  <c r="H841" i="1"/>
  <c r="G858" i="1"/>
  <c r="G869" i="1"/>
  <c r="H869" i="1"/>
  <c r="G873" i="1"/>
  <c r="H873" i="1"/>
  <c r="H880" i="1"/>
  <c r="G954" i="1"/>
  <c r="G969" i="1"/>
  <c r="H969" i="1"/>
  <c r="D252" i="4"/>
  <c r="F253" i="4"/>
  <c r="C249" i="1"/>
  <c r="H249" i="1" s="1"/>
  <c r="F345" i="4"/>
  <c r="D344" i="4"/>
  <c r="F348" i="4"/>
  <c r="C343" i="1"/>
  <c r="F490" i="4"/>
  <c r="C484" i="1"/>
  <c r="H484" i="1" s="1"/>
  <c r="H496" i="1"/>
  <c r="G142" i="9"/>
  <c r="E142" i="9" s="1"/>
  <c r="B142" i="9" s="1"/>
  <c r="F603" i="4"/>
  <c r="F19" i="5"/>
  <c r="C997" i="1"/>
  <c r="E78" i="5"/>
  <c r="D1056" i="1" s="1"/>
  <c r="D1057" i="1"/>
  <c r="F224" i="5"/>
  <c r="C1201" i="1"/>
  <c r="E245" i="5"/>
  <c r="D1222" i="1" s="1"/>
  <c r="D1223" i="1"/>
  <c r="F118" i="6"/>
  <c r="C1412" i="1"/>
  <c r="H1412" i="1" s="1"/>
  <c r="H247" i="1"/>
  <c r="G247" i="1"/>
  <c r="G425" i="1"/>
  <c r="H425" i="1"/>
  <c r="G477" i="1"/>
  <c r="H477" i="1"/>
  <c r="G661" i="1"/>
  <c r="H661" i="1"/>
  <c r="G665" i="1"/>
  <c r="H665" i="1"/>
  <c r="H223" i="1"/>
  <c r="G223" i="1"/>
  <c r="G421" i="1"/>
  <c r="H421" i="1"/>
  <c r="G1457" i="1"/>
  <c r="H1457" i="1"/>
  <c r="J1457" i="1"/>
  <c r="G1550" i="1"/>
  <c r="H1550" i="1"/>
  <c r="G1569" i="1"/>
  <c r="H1569" i="1"/>
  <c r="F65" i="4"/>
  <c r="C61" i="1"/>
  <c r="F71" i="4"/>
  <c r="C67" i="1"/>
  <c r="H67" i="1" s="1"/>
  <c r="F74" i="4"/>
  <c r="C70" i="1"/>
  <c r="H70" i="1" s="1"/>
  <c r="F77" i="4"/>
  <c r="C73" i="1"/>
  <c r="E133" i="4"/>
  <c r="D129" i="1" s="1"/>
  <c r="H129" i="1" s="1"/>
  <c r="D130" i="1"/>
  <c r="H130" i="1" s="1"/>
  <c r="H242" i="1"/>
  <c r="G242" i="1"/>
  <c r="H460" i="1"/>
  <c r="H464" i="1"/>
  <c r="H468" i="1"/>
  <c r="G501" i="1"/>
  <c r="H501" i="1"/>
  <c r="G537" i="1"/>
  <c r="H537" i="1"/>
  <c r="H572" i="1"/>
  <c r="H576" i="1"/>
  <c r="H585" i="1"/>
  <c r="H588" i="1"/>
  <c r="G601" i="1"/>
  <c r="H601" i="1"/>
  <c r="G605" i="1"/>
  <c r="H605" i="1"/>
  <c r="H628" i="1"/>
  <c r="H632" i="1"/>
  <c r="G697" i="1"/>
  <c r="H697" i="1"/>
  <c r="G733" i="1"/>
  <c r="H733" i="1"/>
  <c r="G737" i="1"/>
  <c r="H737" i="1"/>
  <c r="H744" i="1"/>
  <c r="H808" i="1"/>
  <c r="H812" i="1"/>
  <c r="G825" i="1"/>
  <c r="H825" i="1"/>
  <c r="G829" i="1"/>
  <c r="H829" i="1"/>
  <c r="G874" i="1"/>
  <c r="G885" i="1"/>
  <c r="H896" i="1"/>
  <c r="G934" i="1"/>
  <c r="G945" i="1"/>
  <c r="H945" i="1"/>
  <c r="G949" i="1"/>
  <c r="H949" i="1"/>
  <c r="G953" i="1"/>
  <c r="H953" i="1"/>
  <c r="H1494" i="1"/>
  <c r="H1512" i="1"/>
  <c r="G1512" i="1"/>
  <c r="G1526" i="1"/>
  <c r="H1526" i="1"/>
  <c r="H1447" i="1"/>
  <c r="G1447" i="1"/>
  <c r="J1455" i="1"/>
  <c r="G1455" i="1"/>
  <c r="G1537" i="1"/>
  <c r="H1537" i="1"/>
  <c r="H68" i="1"/>
  <c r="H72" i="1"/>
  <c r="H94" i="1"/>
  <c r="H131" i="1"/>
  <c r="H133" i="1"/>
  <c r="H138" i="1"/>
  <c r="H140" i="1"/>
  <c r="H142" i="1"/>
  <c r="H144" i="1"/>
  <c r="H152" i="1"/>
  <c r="H222" i="1"/>
  <c r="H225" i="1"/>
  <c r="H239" i="1"/>
  <c r="H244" i="1"/>
  <c r="H246" i="1"/>
  <c r="H250" i="1"/>
  <c r="H416" i="1"/>
  <c r="H420" i="1"/>
  <c r="G449" i="1"/>
  <c r="G465" i="1"/>
  <c r="G473" i="1"/>
  <c r="G497" i="1"/>
  <c r="H512" i="1"/>
  <c r="G533" i="1"/>
  <c r="H540" i="1"/>
  <c r="G553" i="1"/>
  <c r="H553" i="1"/>
  <c r="G613" i="1"/>
  <c r="G625" i="1"/>
  <c r="H625" i="1"/>
  <c r="H652" i="1"/>
  <c r="H656" i="1"/>
  <c r="G693" i="1"/>
  <c r="H700" i="1"/>
  <c r="G721" i="1"/>
  <c r="H721" i="1"/>
  <c r="H728" i="1"/>
  <c r="G769" i="1"/>
  <c r="H776" i="1"/>
  <c r="G778" i="1"/>
  <c r="G789" i="1"/>
  <c r="H789" i="1"/>
  <c r="H796" i="1"/>
  <c r="G826" i="1"/>
  <c r="G837" i="1"/>
  <c r="H844" i="1"/>
  <c r="G846" i="1"/>
  <c r="G857" i="1"/>
  <c r="H857" i="1"/>
  <c r="H864" i="1"/>
  <c r="G890" i="1"/>
  <c r="G901" i="1"/>
  <c r="H901" i="1"/>
  <c r="G918" i="1"/>
  <c r="G929" i="1"/>
  <c r="H929" i="1"/>
  <c r="G933" i="1"/>
  <c r="H933" i="1"/>
  <c r="G1395" i="1"/>
  <c r="H1455" i="1"/>
  <c r="G1463" i="1"/>
  <c r="H1463" i="1"/>
  <c r="I1463" i="1" s="1"/>
  <c r="H1574" i="1"/>
  <c r="G1574" i="1"/>
  <c r="E515" i="4"/>
  <c r="D509" i="1" s="1"/>
  <c r="G509" i="1" s="1"/>
  <c r="D513" i="1"/>
  <c r="G513" i="1" s="1"/>
  <c r="D1469" i="1"/>
  <c r="G1525" i="1"/>
  <c r="H1525" i="1"/>
  <c r="D421" i="4"/>
  <c r="F447" i="4"/>
  <c r="F571" i="4"/>
  <c r="D567" i="4"/>
  <c r="C1168" i="1"/>
  <c r="F191" i="5"/>
  <c r="D190" i="5"/>
  <c r="C1167" i="1" s="1"/>
  <c r="H13" i="1"/>
  <c r="H15" i="1"/>
  <c r="H17" i="1"/>
  <c r="H19" i="1"/>
  <c r="H21" i="1"/>
  <c r="H23" i="1"/>
  <c r="H27" i="1"/>
  <c r="H31" i="1"/>
  <c r="H33" i="1"/>
  <c r="H35" i="1"/>
  <c r="H37" i="1"/>
  <c r="H39" i="1"/>
  <c r="H43" i="1"/>
  <c r="H45" i="1"/>
  <c r="H48" i="1"/>
  <c r="H59" i="1"/>
  <c r="H63" i="1"/>
  <c r="H65" i="1"/>
  <c r="H69" i="1"/>
  <c r="H71" i="1"/>
  <c r="H104" i="1"/>
  <c r="H119" i="1"/>
  <c r="H122" i="1"/>
  <c r="H157" i="1"/>
  <c r="H179" i="1"/>
  <c r="H188" i="1"/>
  <c r="H190" i="1"/>
  <c r="H193" i="1"/>
  <c r="H195" i="1"/>
  <c r="H197" i="1"/>
  <c r="H224" i="1"/>
  <c r="H226" i="1"/>
  <c r="H231" i="1"/>
  <c r="H243" i="1"/>
  <c r="H245" i="1"/>
  <c r="G429" i="1"/>
  <c r="H432" i="1"/>
  <c r="C441" i="1"/>
  <c r="G441" i="1" s="1"/>
  <c r="G469" i="1"/>
  <c r="H472" i="1"/>
  <c r="H480" i="1"/>
  <c r="G493" i="1"/>
  <c r="G505" i="1"/>
  <c r="G529" i="1"/>
  <c r="H532" i="1"/>
  <c r="G545" i="1"/>
  <c r="H548" i="1"/>
  <c r="D562" i="1"/>
  <c r="H564" i="1"/>
  <c r="C568" i="1"/>
  <c r="H568" i="1" s="1"/>
  <c r="G581" i="1"/>
  <c r="H584" i="1"/>
  <c r="G593" i="1"/>
  <c r="H596" i="1"/>
  <c r="G609" i="1"/>
  <c r="H612" i="1"/>
  <c r="H620" i="1"/>
  <c r="G653" i="1"/>
  <c r="H660" i="1"/>
  <c r="G673" i="1"/>
  <c r="H676" i="1"/>
  <c r="G689" i="1"/>
  <c r="H692" i="1"/>
  <c r="G705" i="1"/>
  <c r="G713" i="1"/>
  <c r="H716" i="1"/>
  <c r="G729" i="1"/>
  <c r="G745" i="1"/>
  <c r="H748" i="1"/>
  <c r="H757" i="1"/>
  <c r="G765" i="1"/>
  <c r="H768" i="1"/>
  <c r="G770" i="1"/>
  <c r="G781" i="1"/>
  <c r="H784" i="1"/>
  <c r="G786" i="1"/>
  <c r="G797" i="1"/>
  <c r="H800" i="1"/>
  <c r="G802" i="1"/>
  <c r="G817" i="1"/>
  <c r="G822" i="1"/>
  <c r="G833" i="1"/>
  <c r="H836" i="1"/>
  <c r="G838" i="1"/>
  <c r="G849" i="1"/>
  <c r="H852" i="1"/>
  <c r="G854" i="1"/>
  <c r="G865" i="1"/>
  <c r="H868" i="1"/>
  <c r="G870" i="1"/>
  <c r="G881" i="1"/>
  <c r="H884" i="1"/>
  <c r="G886" i="1"/>
  <c r="G897" i="1"/>
  <c r="H900" i="1"/>
  <c r="H904" i="1"/>
  <c r="G906" i="1"/>
  <c r="G917" i="1"/>
  <c r="H917" i="1"/>
  <c r="H924" i="1"/>
  <c r="G950" i="1"/>
  <c r="G961" i="1"/>
  <c r="G965" i="1"/>
  <c r="H972" i="1"/>
  <c r="G974" i="1"/>
  <c r="H989" i="1"/>
  <c r="H1480" i="1"/>
  <c r="G1480" i="1"/>
  <c r="H1544" i="1"/>
  <c r="G1544" i="1"/>
  <c r="G1570" i="1"/>
  <c r="H1570" i="1"/>
  <c r="F126" i="5"/>
  <c r="C1104" i="1"/>
  <c r="H1104" i="1" s="1"/>
  <c r="F170" i="5"/>
  <c r="C1148" i="1"/>
  <c r="G1027" i="1"/>
  <c r="H1041" i="1"/>
  <c r="H1313" i="1"/>
  <c r="H1317" i="1"/>
  <c r="G1320" i="1"/>
  <c r="H1341" i="1"/>
  <c r="G1370" i="1"/>
  <c r="G1374" i="1"/>
  <c r="G1402" i="1"/>
  <c r="H1430" i="1"/>
  <c r="J1451" i="1"/>
  <c r="H1462" i="1"/>
  <c r="G1467" i="1"/>
  <c r="G1471" i="1"/>
  <c r="H1471" i="1"/>
  <c r="J1477" i="1"/>
  <c r="G1557" i="1"/>
  <c r="H1557" i="1"/>
  <c r="H136" i="1"/>
  <c r="F153" i="4"/>
  <c r="F240" i="4"/>
  <c r="E252" i="4"/>
  <c r="D248" i="1" s="1"/>
  <c r="F264" i="4"/>
  <c r="F617" i="4"/>
  <c r="D87" i="5"/>
  <c r="F259" i="5"/>
  <c r="D258" i="5"/>
  <c r="F78" i="5"/>
  <c r="D6" i="7"/>
  <c r="D22" i="7"/>
  <c r="G909" i="1"/>
  <c r="H912" i="1"/>
  <c r="G914" i="1"/>
  <c r="G925" i="1"/>
  <c r="H928" i="1"/>
  <c r="G930" i="1"/>
  <c r="G941" i="1"/>
  <c r="H944" i="1"/>
  <c r="G946" i="1"/>
  <c r="G957" i="1"/>
  <c r="H960" i="1"/>
  <c r="H964" i="1"/>
  <c r="G966" i="1"/>
  <c r="G977" i="1"/>
  <c r="H980" i="1"/>
  <c r="G982" i="1"/>
  <c r="H1005" i="1"/>
  <c r="H1015" i="1"/>
  <c r="H1017" i="1"/>
  <c r="H1021" i="1"/>
  <c r="H1031" i="1"/>
  <c r="H1037" i="1"/>
  <c r="G1317" i="1"/>
  <c r="G1325" i="1"/>
  <c r="G1336" i="1"/>
  <c r="G1341" i="1"/>
  <c r="H1345" i="1"/>
  <c r="H1364" i="1"/>
  <c r="H1380" i="1"/>
  <c r="H1392" i="1"/>
  <c r="H1418" i="1"/>
  <c r="H1424" i="1"/>
  <c r="G1427" i="1"/>
  <c r="G1430" i="1"/>
  <c r="H1438" i="1"/>
  <c r="G1439" i="1"/>
  <c r="H1449" i="1"/>
  <c r="I1449" i="1" s="1"/>
  <c r="H1452" i="1"/>
  <c r="G1456" i="1"/>
  <c r="G1458" i="1"/>
  <c r="I1458" i="1" s="1"/>
  <c r="J1462" i="1"/>
  <c r="H1466" i="1"/>
  <c r="H1467" i="1"/>
  <c r="I1467" i="1" s="1"/>
  <c r="G1475" i="1"/>
  <c r="H1520" i="1"/>
  <c r="G1520" i="1"/>
  <c r="G1531" i="1"/>
  <c r="H1531" i="1"/>
  <c r="F59" i="4"/>
  <c r="F91" i="4"/>
  <c r="F98" i="4"/>
  <c r="F352" i="4"/>
  <c r="E580" i="4"/>
  <c r="D574" i="1" s="1"/>
  <c r="F599" i="4"/>
  <c r="F605" i="4"/>
  <c r="H286" i="9"/>
  <c r="E87" i="5"/>
  <c r="D1065" i="1" s="1"/>
  <c r="F246" i="5"/>
  <c r="D38" i="7"/>
  <c r="C1470" i="1"/>
  <c r="H1470" i="1" s="1"/>
  <c r="B250" i="9"/>
  <c r="J1465" i="1"/>
  <c r="F23" i="4"/>
  <c r="F159" i="4"/>
  <c r="F177" i="4"/>
  <c r="F188" i="4"/>
  <c r="F210" i="4"/>
  <c r="F236" i="4"/>
  <c r="F279" i="4"/>
  <c r="E299" i="4"/>
  <c r="D294" i="1" s="1"/>
  <c r="F391" i="4"/>
  <c r="F402" i="4"/>
  <c r="F35" i="5"/>
  <c r="G1023" i="1"/>
  <c r="F135" i="5"/>
  <c r="F107" i="6"/>
  <c r="E30" i="9"/>
  <c r="E32" i="9"/>
  <c r="B32" i="9" s="1"/>
  <c r="E50" i="9"/>
  <c r="B50" i="9" s="1"/>
  <c r="E78" i="9"/>
  <c r="E88" i="9"/>
  <c r="B88" i="9" s="1"/>
  <c r="E102" i="9"/>
  <c r="E104" i="9"/>
  <c r="B104" i="9" s="1"/>
  <c r="E118" i="9"/>
  <c r="E120" i="9"/>
  <c r="B120" i="9" s="1"/>
  <c r="E140" i="9"/>
  <c r="B140" i="9" s="1"/>
  <c r="B146" i="9"/>
  <c r="E153" i="9"/>
  <c r="B153" i="9" s="1"/>
  <c r="B237" i="9"/>
  <c r="F252" i="9"/>
  <c r="B252" i="9" s="1"/>
  <c r="F261" i="9"/>
  <c r="B284" i="9"/>
  <c r="B56" i="9"/>
  <c r="E92" i="9"/>
  <c r="B92" i="9" s="1"/>
  <c r="B108" i="9"/>
  <c r="E127" i="9"/>
  <c r="B127" i="9" s="1"/>
  <c r="B130" i="9"/>
  <c r="E135" i="9"/>
  <c r="B135" i="9" s="1"/>
  <c r="E145" i="9"/>
  <c r="B145" i="9" s="1"/>
  <c r="B255" i="9"/>
  <c r="B265" i="9"/>
  <c r="E38" i="9"/>
  <c r="E42" i="9"/>
  <c r="E63" i="9"/>
  <c r="E74" i="9"/>
  <c r="E82" i="9"/>
  <c r="E87" i="9"/>
  <c r="B87" i="9" s="1"/>
  <c r="E90" i="9"/>
  <c r="B90" i="9" s="1"/>
  <c r="E94" i="9"/>
  <c r="B94" i="9" s="1"/>
  <c r="E96" i="9"/>
  <c r="B96" i="9" s="1"/>
  <c r="E110" i="9"/>
  <c r="E112" i="9"/>
  <c r="B112" i="9" s="1"/>
  <c r="E129" i="9"/>
  <c r="B129" i="9" s="1"/>
  <c r="E137" i="9"/>
  <c r="B137" i="9" s="1"/>
  <c r="E148" i="9"/>
  <c r="B148" i="9" s="1"/>
  <c r="E155" i="9"/>
  <c r="B155" i="9" s="1"/>
  <c r="F218" i="9"/>
  <c r="B218" i="9" s="1"/>
  <c r="F231" i="9"/>
  <c r="B234" i="9"/>
  <c r="F241" i="9"/>
  <c r="B241" i="9" s="1"/>
  <c r="F248" i="9"/>
  <c r="B248" i="9" s="1"/>
  <c r="B253" i="9"/>
  <c r="F255" i="9"/>
  <c r="F271" i="9"/>
  <c r="B271" i="9" s="1"/>
  <c r="E273" i="9"/>
  <c r="B273" i="9" s="1"/>
  <c r="E280" i="9"/>
  <c r="B280" i="9" s="1"/>
  <c r="B285" i="9"/>
  <c r="E283" i="9"/>
  <c r="B283" i="9" s="1"/>
  <c r="G753" i="1"/>
  <c r="G962" i="1"/>
  <c r="E143" i="9"/>
  <c r="B143" i="9" s="1"/>
  <c r="G814" i="1"/>
  <c r="G757" i="1"/>
  <c r="E43" i="9"/>
  <c r="G709" i="1"/>
  <c r="G657" i="1"/>
  <c r="F213" i="9"/>
  <c r="F652" i="4"/>
  <c r="G641" i="1"/>
  <c r="E238" i="5"/>
  <c r="F242" i="5"/>
  <c r="F239" i="5"/>
  <c r="D1215" i="1"/>
  <c r="E206" i="5"/>
  <c r="E290" i="9"/>
  <c r="B290" i="9" s="1"/>
  <c r="H289" i="9"/>
  <c r="D1154" i="1"/>
  <c r="D1157" i="1"/>
  <c r="E288" i="9"/>
  <c r="B288" i="9" s="1"/>
  <c r="F149" i="5"/>
  <c r="E146" i="5"/>
  <c r="D1124" i="1" s="1"/>
  <c r="E287" i="9"/>
  <c r="B287" i="9" s="1"/>
  <c r="D1113" i="1"/>
  <c r="G1113" i="1" s="1"/>
  <c r="D1047" i="1"/>
  <c r="F56" i="5"/>
  <c r="H1033" i="1"/>
  <c r="H1025" i="1"/>
  <c r="G1008" i="1"/>
  <c r="F29" i="5"/>
  <c r="E12" i="5"/>
  <c r="D990" i="1" s="1"/>
  <c r="F13" i="5"/>
  <c r="G992" i="1"/>
  <c r="G986" i="1"/>
  <c r="H1402" i="1"/>
  <c r="F54" i="6"/>
  <c r="H1325" i="1"/>
  <c r="F28" i="6"/>
  <c r="E5" i="6"/>
  <c r="F13" i="6"/>
  <c r="D1300" i="1"/>
  <c r="G1300" i="1" s="1"/>
  <c r="G1431" i="1"/>
  <c r="G1419" i="1"/>
  <c r="G1412" i="1"/>
  <c r="F115" i="6"/>
  <c r="C1409" i="1"/>
  <c r="G1409" i="1" s="1"/>
  <c r="G1407" i="1"/>
  <c r="C1401" i="1"/>
  <c r="G1403" i="1"/>
  <c r="F82" i="6"/>
  <c r="G1380" i="1"/>
  <c r="F75" i="6"/>
  <c r="G1375" i="1"/>
  <c r="G1368" i="1"/>
  <c r="F66" i="6"/>
  <c r="H1368" i="1"/>
  <c r="G1348" i="1"/>
  <c r="G1349" i="1"/>
  <c r="H1333" i="1"/>
  <c r="G1333" i="1"/>
  <c r="F39" i="6"/>
  <c r="G1328" i="1"/>
  <c r="G1324" i="1"/>
  <c r="C1322" i="1"/>
  <c r="G1313" i="1"/>
  <c r="G1312" i="1"/>
  <c r="G1308" i="1"/>
  <c r="F6" i="6"/>
  <c r="C1299" i="1"/>
  <c r="G1511" i="1"/>
  <c r="H1511" i="1"/>
  <c r="D24" i="8"/>
  <c r="C1499" i="1" s="1"/>
  <c r="H1515" i="1"/>
  <c r="G1509" i="1"/>
  <c r="G1492" i="1"/>
  <c r="H1487" i="1"/>
  <c r="G1510" i="1"/>
  <c r="G1508" i="1"/>
  <c r="H1507" i="1"/>
  <c r="G1505" i="1"/>
  <c r="G1504" i="1"/>
  <c r="H1503" i="1"/>
  <c r="C1501" i="1"/>
  <c r="H1501" i="1" s="1"/>
  <c r="G1502" i="1"/>
  <c r="G1500" i="1"/>
  <c r="G1497" i="1"/>
  <c r="D6" i="8"/>
  <c r="C1481" i="1" s="1"/>
  <c r="H1481" i="1" s="1"/>
  <c r="G1482" i="1"/>
  <c r="G1489" i="1"/>
  <c r="G1486" i="1"/>
  <c r="G1485" i="1"/>
  <c r="H1483" i="1"/>
  <c r="D245" i="5"/>
  <c r="F164" i="5"/>
  <c r="D146" i="5"/>
  <c r="D134" i="5"/>
  <c r="C1112" i="1" s="1"/>
  <c r="C1056" i="1"/>
  <c r="G1039" i="1"/>
  <c r="G1036" i="1"/>
  <c r="G1033" i="1"/>
  <c r="C1030" i="1"/>
  <c r="G1028" i="1"/>
  <c r="F41" i="5"/>
  <c r="G1020" i="1"/>
  <c r="G1012" i="1"/>
  <c r="G1007" i="1"/>
  <c r="G1005" i="1"/>
  <c r="G1004" i="1"/>
  <c r="G996" i="1"/>
  <c r="G995" i="1"/>
  <c r="G991" i="1"/>
  <c r="H988" i="1"/>
  <c r="E152" i="9"/>
  <c r="B152" i="9" s="1"/>
  <c r="H961" i="1"/>
  <c r="H940" i="1"/>
  <c r="H820" i="1"/>
  <c r="H816" i="1"/>
  <c r="H809" i="1"/>
  <c r="H788" i="1"/>
  <c r="H732" i="1"/>
  <c r="E52" i="9"/>
  <c r="B52" i="9" s="1"/>
  <c r="H712" i="1"/>
  <c r="H705" i="1"/>
  <c r="E24" i="9"/>
  <c r="B24" i="9" s="1"/>
  <c r="H653" i="1"/>
  <c r="E23" i="9"/>
  <c r="B23" i="9" s="1"/>
  <c r="H648" i="1"/>
  <c r="H644" i="1"/>
  <c r="C645" i="1"/>
  <c r="G645" i="1" s="1"/>
  <c r="H600" i="1"/>
  <c r="E139" i="9"/>
  <c r="B139" i="9" s="1"/>
  <c r="H580" i="1"/>
  <c r="H485" i="1"/>
  <c r="H449" i="1"/>
  <c r="C415" i="1"/>
  <c r="H448" i="1"/>
  <c r="C364" i="1"/>
  <c r="H351" i="1"/>
  <c r="G351" i="1"/>
  <c r="G350" i="1"/>
  <c r="F312" i="4"/>
  <c r="H413" i="1"/>
  <c r="H412" i="1"/>
  <c r="C50" i="1"/>
  <c r="H50" i="1" s="1"/>
  <c r="D263" i="4"/>
  <c r="C264" i="1"/>
  <c r="F226" i="9"/>
  <c r="H255" i="1"/>
  <c r="H257" i="1"/>
  <c r="E68" i="9"/>
  <c r="B68" i="9" s="1"/>
  <c r="H256" i="1"/>
  <c r="E67" i="9"/>
  <c r="B67" i="9" s="1"/>
  <c r="H238" i="1"/>
  <c r="H236" i="1"/>
  <c r="H237" i="1"/>
  <c r="H234" i="1"/>
  <c r="H232" i="1"/>
  <c r="H233" i="1"/>
  <c r="H229" i="1"/>
  <c r="E59" i="9"/>
  <c r="H227" i="1"/>
  <c r="H217" i="1"/>
  <c r="D215" i="4"/>
  <c r="F215" i="4" s="1"/>
  <c r="H215" i="1"/>
  <c r="H216" i="1"/>
  <c r="H212" i="1"/>
  <c r="F224" i="9"/>
  <c r="B224" i="9" s="1"/>
  <c r="H209" i="1"/>
  <c r="H208" i="1"/>
  <c r="H206" i="1"/>
  <c r="H207" i="1"/>
  <c r="H201" i="1"/>
  <c r="D196" i="4"/>
  <c r="F202" i="4"/>
  <c r="H198" i="1"/>
  <c r="H191" i="1"/>
  <c r="H189" i="1"/>
  <c r="C184" i="1"/>
  <c r="H184" i="1" s="1"/>
  <c r="H187" i="1"/>
  <c r="F222" i="9"/>
  <c r="B222" i="9" s="1"/>
  <c r="H186" i="1"/>
  <c r="H185" i="1"/>
  <c r="H183" i="1"/>
  <c r="H182" i="1"/>
  <c r="E44" i="9"/>
  <c r="B44" i="9" s="1"/>
  <c r="H181" i="1"/>
  <c r="H180" i="1"/>
  <c r="H178" i="1"/>
  <c r="H177" i="1"/>
  <c r="H176" i="1"/>
  <c r="C173" i="1"/>
  <c r="H173" i="1" s="1"/>
  <c r="H175" i="1"/>
  <c r="H174" i="1"/>
  <c r="H172" i="1"/>
  <c r="H170" i="1"/>
  <c r="H169" i="1"/>
  <c r="H165" i="1"/>
  <c r="H167" i="1"/>
  <c r="H166" i="1"/>
  <c r="H164" i="1"/>
  <c r="E40" i="9"/>
  <c r="B40" i="9" s="1"/>
  <c r="H162" i="1"/>
  <c r="H160" i="1"/>
  <c r="H155" i="1"/>
  <c r="E39" i="9"/>
  <c r="B39" i="9" s="1"/>
  <c r="D152" i="4"/>
  <c r="C148" i="1" s="1"/>
  <c r="C124" i="1"/>
  <c r="H124" i="1" s="1"/>
  <c r="F120" i="4"/>
  <c r="D106" i="4"/>
  <c r="F107" i="4"/>
  <c r="C103" i="1"/>
  <c r="H103" i="1" s="1"/>
  <c r="E36" i="9"/>
  <c r="B36" i="9" s="1"/>
  <c r="G585" i="1"/>
  <c r="E363" i="4"/>
  <c r="D358" i="1" s="1"/>
  <c r="E351" i="4"/>
  <c r="D346" i="1" s="1"/>
  <c r="E311" i="4"/>
  <c r="D306" i="1" s="1"/>
  <c r="E263" i="4"/>
  <c r="D259" i="1" s="1"/>
  <c r="E225" i="9"/>
  <c r="B225" i="9" s="1"/>
  <c r="G243" i="1"/>
  <c r="G238" i="1"/>
  <c r="G234" i="1"/>
  <c r="E224" i="4"/>
  <c r="D220" i="1" s="1"/>
  <c r="G227" i="1"/>
  <c r="E58" i="9"/>
  <c r="B58" i="9" s="1"/>
  <c r="E215" i="4"/>
  <c r="D211" i="1" s="1"/>
  <c r="E46" i="9"/>
  <c r="F221" i="9"/>
  <c r="B221" i="9" s="1"/>
  <c r="H154" i="1"/>
  <c r="F217" i="9"/>
  <c r="B217" i="9" s="1"/>
  <c r="H150" i="1"/>
  <c r="H149" i="1"/>
  <c r="H146" i="1"/>
  <c r="H145" i="1"/>
  <c r="E124" i="4"/>
  <c r="D120" i="1" s="1"/>
  <c r="H125" i="1"/>
  <c r="H118" i="1"/>
  <c r="H116" i="1"/>
  <c r="H117" i="1"/>
  <c r="F216" i="9"/>
  <c r="B216" i="9" s="1"/>
  <c r="H112" i="1"/>
  <c r="H110" i="1"/>
  <c r="H108" i="1"/>
  <c r="H109" i="1"/>
  <c r="H107" i="1"/>
  <c r="H106" i="1"/>
  <c r="E106" i="4"/>
  <c r="D102" i="1" s="1"/>
  <c r="H105" i="1"/>
  <c r="H93" i="1"/>
  <c r="H91" i="1"/>
  <c r="H90" i="1"/>
  <c r="H89" i="1"/>
  <c r="H87" i="1"/>
  <c r="H88" i="1"/>
  <c r="E82" i="4"/>
  <c r="D78" i="1" s="1"/>
  <c r="H81" i="1"/>
  <c r="H79" i="1"/>
  <c r="H76" i="1"/>
  <c r="H73" i="1"/>
  <c r="E50" i="4"/>
  <c r="D46" i="1" s="1"/>
  <c r="H61" i="1"/>
  <c r="H62" i="1"/>
  <c r="H58" i="1"/>
  <c r="D58" i="1"/>
  <c r="H57" i="1"/>
  <c r="H56" i="1"/>
  <c r="H55" i="1"/>
  <c r="H54" i="1"/>
  <c r="H53" i="1"/>
  <c r="H29" i="1"/>
  <c r="F214" i="9"/>
  <c r="B214" i="9" s="1"/>
  <c r="H25" i="1"/>
  <c r="H11" i="1"/>
  <c r="H10" i="1"/>
  <c r="H9" i="1"/>
  <c r="H7" i="1"/>
  <c r="H6" i="1"/>
  <c r="H4" i="1"/>
  <c r="H5" i="1"/>
  <c r="E26" i="9"/>
  <c r="B26" i="9" s="1"/>
  <c r="G160" i="1"/>
  <c r="G161" i="1"/>
  <c r="G162" i="1"/>
  <c r="G163" i="1"/>
  <c r="G164" i="1"/>
  <c r="G165" i="1"/>
  <c r="G166" i="1"/>
  <c r="G167" i="1"/>
  <c r="G168" i="1"/>
  <c r="G169" i="1"/>
  <c r="G170" i="1"/>
  <c r="G171" i="1"/>
  <c r="G172"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5" i="1"/>
  <c r="G229" i="1"/>
  <c r="G233" i="1"/>
  <c r="G237" i="1"/>
  <c r="G241" i="1"/>
  <c r="G245" i="1"/>
  <c r="G249" i="1"/>
  <c r="G253" i="1"/>
  <c r="G257" i="1"/>
  <c r="H288" i="1"/>
  <c r="G288" i="1"/>
  <c r="H290" i="1"/>
  <c r="G290" i="1"/>
  <c r="H292" i="1"/>
  <c r="G292" i="1"/>
  <c r="H295" i="1"/>
  <c r="G295" i="1"/>
  <c r="H297" i="1"/>
  <c r="G297" i="1"/>
  <c r="H299" i="1"/>
  <c r="G299" i="1"/>
  <c r="H301" i="1"/>
  <c r="G301" i="1"/>
  <c r="H303" i="1"/>
  <c r="G303" i="1"/>
  <c r="H305" i="1"/>
  <c r="G305" i="1"/>
  <c r="G435" i="1"/>
  <c r="H435" i="1"/>
  <c r="G438" i="1"/>
  <c r="H438" i="1"/>
  <c r="G463" i="1"/>
  <c r="H463" i="1"/>
  <c r="G507" i="1"/>
  <c r="H507" i="1"/>
  <c r="G510" i="1"/>
  <c r="H510" i="1"/>
  <c r="G771" i="1"/>
  <c r="H771" i="1"/>
  <c r="G787" i="1"/>
  <c r="H787" i="1"/>
  <c r="G803" i="1"/>
  <c r="H803" i="1"/>
  <c r="G819" i="1"/>
  <c r="H819" i="1"/>
  <c r="G835" i="1"/>
  <c r="H835" i="1"/>
  <c r="G851" i="1"/>
  <c r="H851" i="1"/>
  <c r="G867" i="1"/>
  <c r="H867" i="1"/>
  <c r="G883" i="1"/>
  <c r="H883" i="1"/>
  <c r="G899" i="1"/>
  <c r="H899" i="1"/>
  <c r="G915" i="1"/>
  <c r="H915" i="1"/>
  <c r="G931" i="1"/>
  <c r="H931" i="1"/>
  <c r="G947" i="1"/>
  <c r="H947" i="1"/>
  <c r="G963" i="1"/>
  <c r="H963" i="1"/>
  <c r="G979" i="1"/>
  <c r="H979" i="1"/>
  <c r="J1468" i="1"/>
  <c r="H1468" i="1"/>
  <c r="G1468" i="1"/>
  <c r="H1552" i="1"/>
  <c r="G1552"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307" i="1"/>
  <c r="G307" i="1"/>
  <c r="H309" i="1"/>
  <c r="G309"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8" i="1"/>
  <c r="G348" i="1"/>
  <c r="G443" i="1"/>
  <c r="H443" i="1"/>
  <c r="G446" i="1"/>
  <c r="H446" i="1"/>
  <c r="G483" i="1"/>
  <c r="H483" i="1"/>
  <c r="G486" i="1"/>
  <c r="H486" i="1"/>
  <c r="G515" i="1"/>
  <c r="H515" i="1"/>
  <c r="G518" i="1"/>
  <c r="H518" i="1"/>
  <c r="G987" i="1"/>
  <c r="H987"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4" i="1"/>
  <c r="G105" i="1"/>
  <c r="G106" i="1"/>
  <c r="G107" i="1"/>
  <c r="G108" i="1"/>
  <c r="G109" i="1"/>
  <c r="G110" i="1"/>
  <c r="G111" i="1"/>
  <c r="G112" i="1"/>
  <c r="G113" i="1"/>
  <c r="G114" i="1"/>
  <c r="G115" i="1"/>
  <c r="G116" i="1"/>
  <c r="G117" i="1"/>
  <c r="G118" i="1"/>
  <c r="G119" i="1"/>
  <c r="G121" i="1"/>
  <c r="G122" i="1"/>
  <c r="G123"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224" i="1"/>
  <c r="G228" i="1"/>
  <c r="G232" i="1"/>
  <c r="G236" i="1"/>
  <c r="G240" i="1"/>
  <c r="G244" i="1"/>
  <c r="G252" i="1"/>
  <c r="G256" i="1"/>
  <c r="H261" i="1"/>
  <c r="G261" i="1"/>
  <c r="H263" i="1"/>
  <c r="G263" i="1"/>
  <c r="H265" i="1"/>
  <c r="G265" i="1"/>
  <c r="H267" i="1"/>
  <c r="G267" i="1"/>
  <c r="H269" i="1"/>
  <c r="G269" i="1"/>
  <c r="H271" i="1"/>
  <c r="G271" i="1"/>
  <c r="H273" i="1"/>
  <c r="G273" i="1"/>
  <c r="H275" i="1"/>
  <c r="G275" i="1"/>
  <c r="H277" i="1"/>
  <c r="G277" i="1"/>
  <c r="H279" i="1"/>
  <c r="G279" i="1"/>
  <c r="H281" i="1"/>
  <c r="G281" i="1"/>
  <c r="H283" i="1"/>
  <c r="G283"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7" i="1"/>
  <c r="G347" i="1"/>
  <c r="H349" i="1"/>
  <c r="G349" i="1"/>
  <c r="G427" i="1"/>
  <c r="H427" i="1"/>
  <c r="G430" i="1"/>
  <c r="H430" i="1"/>
  <c r="G455" i="1"/>
  <c r="H455" i="1"/>
  <c r="G458" i="1"/>
  <c r="H458" i="1"/>
  <c r="G499" i="1"/>
  <c r="H499" i="1"/>
  <c r="G502" i="1"/>
  <c r="H502" i="1"/>
  <c r="H311" i="1"/>
  <c r="G311" i="1"/>
  <c r="H289" i="1"/>
  <c r="G289" i="1"/>
  <c r="H291" i="1"/>
  <c r="G291" i="1"/>
  <c r="H296" i="1"/>
  <c r="G296" i="1"/>
  <c r="H298" i="1"/>
  <c r="G298" i="1"/>
  <c r="H300" i="1"/>
  <c r="G300" i="1"/>
  <c r="H302" i="1"/>
  <c r="G302" i="1"/>
  <c r="H304" i="1"/>
  <c r="G304" i="1"/>
  <c r="G419" i="1"/>
  <c r="H419" i="1"/>
  <c r="G422" i="1"/>
  <c r="H422" i="1"/>
  <c r="G451" i="1"/>
  <c r="H451" i="1"/>
  <c r="G491" i="1"/>
  <c r="H491" i="1"/>
  <c r="G494" i="1"/>
  <c r="H494"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G411" i="1"/>
  <c r="H411" i="1"/>
  <c r="G467" i="1"/>
  <c r="H467" i="1"/>
  <c r="G470" i="1"/>
  <c r="H470" i="1"/>
  <c r="G475" i="1"/>
  <c r="H475" i="1"/>
  <c r="G527" i="1"/>
  <c r="H527" i="1"/>
  <c r="G530" i="1"/>
  <c r="H530" i="1"/>
  <c r="G535" i="1"/>
  <c r="H535" i="1"/>
  <c r="G538" i="1"/>
  <c r="H538" i="1"/>
  <c r="G543" i="1"/>
  <c r="H543" i="1"/>
  <c r="G546" i="1"/>
  <c r="H546" i="1"/>
  <c r="G551" i="1"/>
  <c r="H551" i="1"/>
  <c r="G554" i="1"/>
  <c r="H554" i="1"/>
  <c r="G559" i="1"/>
  <c r="H559" i="1"/>
  <c r="G562" i="1"/>
  <c r="H562" i="1"/>
  <c r="G567" i="1"/>
  <c r="H567" i="1"/>
  <c r="G570" i="1"/>
  <c r="H570" i="1"/>
  <c r="G575" i="1"/>
  <c r="H575" i="1"/>
  <c r="G578" i="1"/>
  <c r="H578" i="1"/>
  <c r="G583" i="1"/>
  <c r="H583" i="1"/>
  <c r="G586" i="1"/>
  <c r="H586" i="1"/>
  <c r="G591" i="1"/>
  <c r="H591" i="1"/>
  <c r="G594" i="1"/>
  <c r="H594" i="1"/>
  <c r="G599" i="1"/>
  <c r="H599" i="1"/>
  <c r="G602" i="1"/>
  <c r="H602" i="1"/>
  <c r="G607" i="1"/>
  <c r="H607" i="1"/>
  <c r="G610" i="1"/>
  <c r="H610" i="1"/>
  <c r="G615" i="1"/>
  <c r="H615" i="1"/>
  <c r="G618" i="1"/>
  <c r="H618" i="1"/>
  <c r="G623" i="1"/>
  <c r="H623" i="1"/>
  <c r="G626" i="1"/>
  <c r="H626" i="1"/>
  <c r="G643" i="1"/>
  <c r="H643" i="1"/>
  <c r="G646" i="1"/>
  <c r="H646" i="1"/>
  <c r="G651" i="1"/>
  <c r="H651" i="1"/>
  <c r="G654" i="1"/>
  <c r="H654" i="1"/>
  <c r="G659" i="1"/>
  <c r="H659" i="1"/>
  <c r="G662" i="1"/>
  <c r="H662" i="1"/>
  <c r="G667" i="1"/>
  <c r="H667" i="1"/>
  <c r="G670" i="1"/>
  <c r="H670" i="1"/>
  <c r="G675" i="1"/>
  <c r="H675" i="1"/>
  <c r="G678" i="1"/>
  <c r="H678" i="1"/>
  <c r="G683" i="1"/>
  <c r="H683" i="1"/>
  <c r="G686" i="1"/>
  <c r="H686" i="1"/>
  <c r="G691" i="1"/>
  <c r="H691" i="1"/>
  <c r="G694" i="1"/>
  <c r="H694"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5" i="1"/>
  <c r="H775" i="1"/>
  <c r="G791" i="1"/>
  <c r="H791" i="1"/>
  <c r="G807" i="1"/>
  <c r="H807" i="1"/>
  <c r="G823" i="1"/>
  <c r="H823" i="1"/>
  <c r="G839" i="1"/>
  <c r="H839" i="1"/>
  <c r="G855" i="1"/>
  <c r="H855" i="1"/>
  <c r="G871" i="1"/>
  <c r="H871" i="1"/>
  <c r="G887" i="1"/>
  <c r="H887" i="1"/>
  <c r="G903" i="1"/>
  <c r="H903" i="1"/>
  <c r="G919" i="1"/>
  <c r="H919" i="1"/>
  <c r="G935" i="1"/>
  <c r="H935" i="1"/>
  <c r="G951" i="1"/>
  <c r="H951" i="1"/>
  <c r="G967" i="1"/>
  <c r="H967" i="1"/>
  <c r="G983" i="1"/>
  <c r="H983" i="1"/>
  <c r="J1464" i="1"/>
  <c r="H1464" i="1"/>
  <c r="G1464" i="1"/>
  <c r="G418" i="1"/>
  <c r="H418" i="1"/>
  <c r="G423" i="1"/>
  <c r="H423" i="1"/>
  <c r="G426" i="1"/>
  <c r="H426" i="1"/>
  <c r="G431" i="1"/>
  <c r="H431" i="1"/>
  <c r="G434" i="1"/>
  <c r="H434" i="1"/>
  <c r="G439" i="1"/>
  <c r="H439" i="1"/>
  <c r="G442" i="1"/>
  <c r="H442" i="1"/>
  <c r="G447" i="1"/>
  <c r="H447" i="1"/>
  <c r="G450" i="1"/>
  <c r="H450" i="1"/>
  <c r="G454" i="1"/>
  <c r="H454" i="1"/>
  <c r="G459" i="1"/>
  <c r="H459" i="1"/>
  <c r="G462" i="1"/>
  <c r="H462" i="1"/>
  <c r="G479" i="1"/>
  <c r="H479" i="1"/>
  <c r="G482" i="1"/>
  <c r="H482" i="1"/>
  <c r="G487" i="1"/>
  <c r="H487" i="1"/>
  <c r="G490" i="1"/>
  <c r="H490" i="1"/>
  <c r="G495" i="1"/>
  <c r="H495" i="1"/>
  <c r="G498" i="1"/>
  <c r="H498" i="1"/>
  <c r="G503" i="1"/>
  <c r="H503" i="1"/>
  <c r="G506" i="1"/>
  <c r="H506" i="1"/>
  <c r="G511" i="1"/>
  <c r="H511" i="1"/>
  <c r="G514" i="1"/>
  <c r="H514" i="1"/>
  <c r="G519" i="1"/>
  <c r="H519" i="1"/>
  <c r="G631" i="1"/>
  <c r="H631" i="1"/>
  <c r="G779" i="1"/>
  <c r="H779" i="1"/>
  <c r="G795" i="1"/>
  <c r="H795" i="1"/>
  <c r="G811" i="1"/>
  <c r="H811" i="1"/>
  <c r="G827" i="1"/>
  <c r="H827" i="1"/>
  <c r="G843" i="1"/>
  <c r="H843" i="1"/>
  <c r="G859" i="1"/>
  <c r="H859" i="1"/>
  <c r="G875" i="1"/>
  <c r="H875" i="1"/>
  <c r="G891" i="1"/>
  <c r="H891" i="1"/>
  <c r="G907" i="1"/>
  <c r="H907" i="1"/>
  <c r="G923" i="1"/>
  <c r="H923" i="1"/>
  <c r="G939" i="1"/>
  <c r="H939" i="1"/>
  <c r="G955" i="1"/>
  <c r="H955" i="1"/>
  <c r="G971" i="1"/>
  <c r="H971" i="1"/>
  <c r="H997" i="1"/>
  <c r="G997" i="1"/>
  <c r="H1013" i="1"/>
  <c r="G1013" i="1"/>
  <c r="H1029" i="1"/>
  <c r="G1029"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H1302" i="1"/>
  <c r="G1302" i="1"/>
  <c r="H1304" i="1"/>
  <c r="G1304" i="1"/>
  <c r="H1306" i="1"/>
  <c r="G1306" i="1"/>
  <c r="J1442" i="1"/>
  <c r="G1442" i="1"/>
  <c r="H1442" i="1"/>
  <c r="H350"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G471" i="1"/>
  <c r="H471" i="1"/>
  <c r="G474" i="1"/>
  <c r="H474" i="1"/>
  <c r="G526" i="1"/>
  <c r="H526" i="1"/>
  <c r="G531" i="1"/>
  <c r="H531" i="1"/>
  <c r="G534" i="1"/>
  <c r="H534" i="1"/>
  <c r="G539" i="1"/>
  <c r="H539" i="1"/>
  <c r="G542" i="1"/>
  <c r="H542" i="1"/>
  <c r="G547" i="1"/>
  <c r="H547" i="1"/>
  <c r="G550" i="1"/>
  <c r="H550" i="1"/>
  <c r="G555" i="1"/>
  <c r="H555" i="1"/>
  <c r="G558" i="1"/>
  <c r="H558" i="1"/>
  <c r="G563" i="1"/>
  <c r="H563" i="1"/>
  <c r="G566" i="1"/>
  <c r="H566" i="1"/>
  <c r="G571" i="1"/>
  <c r="H571" i="1"/>
  <c r="G579" i="1"/>
  <c r="H579" i="1"/>
  <c r="G582" i="1"/>
  <c r="H582" i="1"/>
  <c r="G590" i="1"/>
  <c r="H590" i="1"/>
  <c r="G595" i="1"/>
  <c r="H595" i="1"/>
  <c r="G598" i="1"/>
  <c r="H598" i="1"/>
  <c r="G603" i="1"/>
  <c r="H603" i="1"/>
  <c r="G606" i="1"/>
  <c r="H606" i="1"/>
  <c r="G611" i="1"/>
  <c r="H611" i="1"/>
  <c r="G614" i="1"/>
  <c r="H614" i="1"/>
  <c r="G622" i="1"/>
  <c r="H622" i="1"/>
  <c r="G627" i="1"/>
  <c r="H627" i="1"/>
  <c r="G642" i="1"/>
  <c r="H642" i="1"/>
  <c r="G647" i="1"/>
  <c r="H647" i="1"/>
  <c r="G650" i="1"/>
  <c r="H650" i="1"/>
  <c r="G655" i="1"/>
  <c r="H655" i="1"/>
  <c r="G658" i="1"/>
  <c r="H658" i="1"/>
  <c r="G663" i="1"/>
  <c r="H663" i="1"/>
  <c r="G666" i="1"/>
  <c r="H666" i="1"/>
  <c r="G671" i="1"/>
  <c r="H671" i="1"/>
  <c r="G674" i="1"/>
  <c r="H674" i="1"/>
  <c r="G679" i="1"/>
  <c r="H679" i="1"/>
  <c r="G682" i="1"/>
  <c r="H682" i="1"/>
  <c r="G687" i="1"/>
  <c r="H687" i="1"/>
  <c r="G690" i="1"/>
  <c r="H690" i="1"/>
  <c r="G695" i="1"/>
  <c r="H695" i="1"/>
  <c r="G698" i="1"/>
  <c r="H698" i="1"/>
  <c r="G703" i="1"/>
  <c r="H703" i="1"/>
  <c r="G706" i="1"/>
  <c r="H706" i="1"/>
  <c r="G711" i="1"/>
  <c r="H711" i="1"/>
  <c r="G714" i="1"/>
  <c r="H714" i="1"/>
  <c r="G719" i="1"/>
  <c r="H719" i="1"/>
  <c r="G722" i="1"/>
  <c r="H722" i="1"/>
  <c r="G727" i="1"/>
  <c r="H727" i="1"/>
  <c r="G730" i="1"/>
  <c r="H730" i="1"/>
  <c r="G735" i="1"/>
  <c r="H735" i="1"/>
  <c r="G738" i="1"/>
  <c r="H738" i="1"/>
  <c r="G743" i="1"/>
  <c r="H743" i="1"/>
  <c r="G746" i="1"/>
  <c r="H746" i="1"/>
  <c r="G751" i="1"/>
  <c r="H751" i="1"/>
  <c r="G754" i="1"/>
  <c r="H754" i="1"/>
  <c r="G759" i="1"/>
  <c r="H759" i="1"/>
  <c r="G762" i="1"/>
  <c r="H762" i="1"/>
  <c r="G767" i="1"/>
  <c r="H767" i="1"/>
  <c r="G783" i="1"/>
  <c r="H783" i="1"/>
  <c r="G799" i="1"/>
  <c r="H799" i="1"/>
  <c r="G815" i="1"/>
  <c r="H815" i="1"/>
  <c r="G831" i="1"/>
  <c r="H831" i="1"/>
  <c r="G847" i="1"/>
  <c r="H847" i="1"/>
  <c r="G863" i="1"/>
  <c r="H863" i="1"/>
  <c r="G879" i="1"/>
  <c r="H879" i="1"/>
  <c r="G895" i="1"/>
  <c r="H895" i="1"/>
  <c r="G911" i="1"/>
  <c r="H911" i="1"/>
  <c r="G927" i="1"/>
  <c r="H927" i="1"/>
  <c r="G943" i="1"/>
  <c r="H943" i="1"/>
  <c r="G959" i="1"/>
  <c r="H959" i="1"/>
  <c r="G975" i="1"/>
  <c r="H975" i="1"/>
  <c r="H994" i="1"/>
  <c r="G994" i="1"/>
  <c r="H1003" i="1"/>
  <c r="G1003" i="1"/>
  <c r="H1010" i="1"/>
  <c r="G1010" i="1"/>
  <c r="H1019" i="1"/>
  <c r="G1019" i="1"/>
  <c r="H1026" i="1"/>
  <c r="G1026" i="1"/>
  <c r="H1035" i="1"/>
  <c r="G1035" i="1"/>
  <c r="H1042" i="1"/>
  <c r="G1042" i="1"/>
  <c r="H1044" i="1"/>
  <c r="G1044" i="1"/>
  <c r="H1331" i="1"/>
  <c r="G1331" i="1"/>
  <c r="H1334" i="1"/>
  <c r="G1334" i="1"/>
  <c r="H1556" i="1"/>
  <c r="G1556" i="1"/>
  <c r="G1571" i="1"/>
  <c r="H1571" i="1"/>
  <c r="H1006" i="1"/>
  <c r="G1006" i="1"/>
  <c r="H1022" i="1"/>
  <c r="G1022" i="1"/>
  <c r="H1038" i="1"/>
  <c r="G1038"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27" i="1"/>
  <c r="G1327" i="1"/>
  <c r="G1474" i="1"/>
  <c r="J1474" i="1"/>
  <c r="H1474" i="1"/>
  <c r="G1527" i="1"/>
  <c r="H1527" i="1"/>
  <c r="G1535" i="1"/>
  <c r="H1535" i="1"/>
  <c r="G1545" i="1"/>
  <c r="H1545" i="1"/>
  <c r="G1563" i="1"/>
  <c r="H1563" i="1"/>
  <c r="H1002" i="1"/>
  <c r="G1002" i="1"/>
  <c r="H1018" i="1"/>
  <c r="G1018" i="1"/>
  <c r="H1034" i="1"/>
  <c r="G103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319" i="1"/>
  <c r="G1319" i="1"/>
  <c r="H1322" i="1"/>
  <c r="G1322" i="1"/>
  <c r="H1357" i="1"/>
  <c r="G1357" i="1"/>
  <c r="H1366" i="1"/>
  <c r="G1366" i="1"/>
  <c r="H1369" i="1"/>
  <c r="G1369" i="1"/>
  <c r="H1372" i="1"/>
  <c r="G1372" i="1"/>
  <c r="H1385" i="1"/>
  <c r="G1385" i="1"/>
  <c r="H1404" i="1"/>
  <c r="G1404" i="1"/>
  <c r="H1406" i="1"/>
  <c r="G1406" i="1"/>
  <c r="H1410" i="1"/>
  <c r="G1410" i="1"/>
  <c r="H1413" i="1"/>
  <c r="G1413" i="1"/>
  <c r="H1416" i="1"/>
  <c r="G1416" i="1"/>
  <c r="H1425" i="1"/>
  <c r="G1425" i="1"/>
  <c r="H1428" i="1"/>
  <c r="G1428" i="1"/>
  <c r="H1441" i="1"/>
  <c r="G1441" i="1"/>
  <c r="J1441" i="1"/>
  <c r="H1528" i="1"/>
  <c r="G1528" i="1"/>
  <c r="H1541" i="1"/>
  <c r="G1541" i="1"/>
  <c r="G412" i="1"/>
  <c r="G416" i="1"/>
  <c r="G420" i="1"/>
  <c r="G424" i="1"/>
  <c r="G428" i="1"/>
  <c r="G432" i="1"/>
  <c r="G436" i="1"/>
  <c r="G440" i="1"/>
  <c r="G444" i="1"/>
  <c r="G448" i="1"/>
  <c r="G452" i="1"/>
  <c r="G456" i="1"/>
  <c r="G460" i="1"/>
  <c r="G464" i="1"/>
  <c r="G468" i="1"/>
  <c r="G472" i="1"/>
  <c r="G476" i="1"/>
  <c r="G480" i="1"/>
  <c r="G488" i="1"/>
  <c r="G492" i="1"/>
  <c r="G496" i="1"/>
  <c r="G500" i="1"/>
  <c r="G504" i="1"/>
  <c r="G508" i="1"/>
  <c r="G512"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H770" i="1"/>
  <c r="G772" i="1"/>
  <c r="H774" i="1"/>
  <c r="G776"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H991" i="1"/>
  <c r="G993" i="1"/>
  <c r="H998" i="1"/>
  <c r="G998" i="1"/>
  <c r="G999" i="1"/>
  <c r="H1007" i="1"/>
  <c r="G1009" i="1"/>
  <c r="H1014" i="1"/>
  <c r="G1014" i="1"/>
  <c r="G1015" i="1"/>
  <c r="H1023" i="1"/>
  <c r="G1025" i="1"/>
  <c r="H1030" i="1"/>
  <c r="G1030" i="1"/>
  <c r="G1031" i="1"/>
  <c r="H1039" i="1"/>
  <c r="G1041"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311" i="1"/>
  <c r="G1311" i="1"/>
  <c r="H1314" i="1"/>
  <c r="G1314" i="1"/>
  <c r="H1339" i="1"/>
  <c r="G1339" i="1"/>
  <c r="H1342" i="1"/>
  <c r="G1342" i="1"/>
  <c r="H1347" i="1"/>
  <c r="G1347" i="1"/>
  <c r="H1350" i="1"/>
  <c r="G1350" i="1"/>
  <c r="H1376" i="1"/>
  <c r="G1376" i="1"/>
  <c r="H1378" i="1"/>
  <c r="G1378" i="1"/>
  <c r="H1401" i="1"/>
  <c r="G1401" i="1"/>
  <c r="H1420" i="1"/>
  <c r="G1420" i="1"/>
  <c r="H1422" i="1"/>
  <c r="G1422" i="1"/>
  <c r="H1432" i="1"/>
  <c r="G1432" i="1"/>
  <c r="H1434" i="1"/>
  <c r="G1434" i="1"/>
  <c r="G1461" i="1"/>
  <c r="H1461" i="1"/>
  <c r="I1477" i="1"/>
  <c r="H1496" i="1"/>
  <c r="G1496" i="1"/>
  <c r="H1580" i="1"/>
  <c r="G1580" i="1"/>
  <c r="H1354" i="1"/>
  <c r="G1354" i="1"/>
  <c r="H1356" i="1"/>
  <c r="G1356" i="1"/>
  <c r="H1373" i="1"/>
  <c r="G1373" i="1"/>
  <c r="H1382" i="1"/>
  <c r="G1382" i="1"/>
  <c r="H1384" i="1"/>
  <c r="G1384" i="1"/>
  <c r="H1417" i="1"/>
  <c r="G1417" i="1"/>
  <c r="H1429" i="1"/>
  <c r="G1429" i="1"/>
  <c r="J1440" i="1"/>
  <c r="H1440" i="1"/>
  <c r="G1440" i="1"/>
  <c r="G1466" i="1"/>
  <c r="I1466" i="1" s="1"/>
  <c r="J1466" i="1"/>
  <c r="H1548" i="1"/>
  <c r="G1548" i="1"/>
  <c r="G1559" i="1"/>
  <c r="H1559" i="1"/>
  <c r="G1567" i="1"/>
  <c r="H1567" i="1"/>
  <c r="F364" i="4"/>
  <c r="D363" i="4"/>
  <c r="D643" i="4"/>
  <c r="F416" i="4"/>
  <c r="D644" i="4"/>
  <c r="F594" i="4"/>
  <c r="D593" i="4"/>
  <c r="G202" i="9"/>
  <c r="E202" i="9" s="1"/>
  <c r="B202" i="9" s="1"/>
  <c r="F114" i="6"/>
  <c r="H27" i="3"/>
  <c r="C1408" i="1"/>
  <c r="H992" i="1"/>
  <c r="H996" i="1"/>
  <c r="H1000" i="1"/>
  <c r="H1004" i="1"/>
  <c r="H1008" i="1"/>
  <c r="H1012" i="1"/>
  <c r="H1016" i="1"/>
  <c r="H1020" i="1"/>
  <c r="H1024" i="1"/>
  <c r="H1028" i="1"/>
  <c r="H1032" i="1"/>
  <c r="H1036" i="1"/>
  <c r="H1040" i="1"/>
  <c r="H1043" i="1"/>
  <c r="G1043" i="1"/>
  <c r="H1045" i="1"/>
  <c r="G1045"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10" i="1"/>
  <c r="G1310" i="1"/>
  <c r="H1315" i="1"/>
  <c r="G1315" i="1"/>
  <c r="H1318" i="1"/>
  <c r="G1318" i="1"/>
  <c r="H1323" i="1"/>
  <c r="G1323" i="1"/>
  <c r="H1326" i="1"/>
  <c r="G1326" i="1"/>
  <c r="H1330" i="1"/>
  <c r="G1330" i="1"/>
  <c r="H1335" i="1"/>
  <c r="G1335" i="1"/>
  <c r="H1338" i="1"/>
  <c r="G1338" i="1"/>
  <c r="H1343" i="1"/>
  <c r="G1343" i="1"/>
  <c r="H1346" i="1"/>
  <c r="G1346" i="1"/>
  <c r="H1351" i="1"/>
  <c r="G1351" i="1"/>
  <c r="H1360" i="1"/>
  <c r="G1360" i="1"/>
  <c r="H1362" i="1"/>
  <c r="G1362" i="1"/>
  <c r="H1388" i="1"/>
  <c r="G1388" i="1"/>
  <c r="H1390" i="1"/>
  <c r="G1390" i="1"/>
  <c r="H1394" i="1"/>
  <c r="G1394" i="1"/>
  <c r="H1397" i="1"/>
  <c r="G1397" i="1"/>
  <c r="H1400" i="1"/>
  <c r="G1400" i="1"/>
  <c r="G1446" i="1"/>
  <c r="I1446" i="1" s="1"/>
  <c r="H1446" i="1"/>
  <c r="J1459" i="1"/>
  <c r="H1459" i="1"/>
  <c r="I1459" i="1" s="1"/>
  <c r="J1472" i="1"/>
  <c r="H1472" i="1"/>
  <c r="I1472" i="1" s="1"/>
  <c r="H1479" i="1"/>
  <c r="I1479" i="1" s="1"/>
  <c r="J1479" i="1"/>
  <c r="G1499" i="1"/>
  <c r="H1499" i="1"/>
  <c r="G1539" i="1"/>
  <c r="H1539" i="1"/>
  <c r="H1549" i="1"/>
  <c r="G1549" i="1"/>
  <c r="H1560" i="1"/>
  <c r="G1560" i="1"/>
  <c r="G1577" i="1"/>
  <c r="H1577" i="1"/>
  <c r="G162" i="9"/>
  <c r="E162" i="9" s="1"/>
  <c r="B162" i="9" s="1"/>
  <c r="F17" i="4"/>
  <c r="F36" i="6"/>
  <c r="D35" i="6"/>
  <c r="F61" i="6"/>
  <c r="C1355" i="1"/>
  <c r="F99" i="6"/>
  <c r="D89" i="6"/>
  <c r="C1393" i="1"/>
  <c r="H1353" i="1"/>
  <c r="G1353" i="1"/>
  <c r="H1365" i="1"/>
  <c r="G1365" i="1"/>
  <c r="H1381" i="1"/>
  <c r="G1381" i="1"/>
  <c r="H1409" i="1"/>
  <c r="J1444" i="1"/>
  <c r="H1444" i="1"/>
  <c r="I1444" i="1" s="1"/>
  <c r="H1445" i="1"/>
  <c r="G1445" i="1"/>
  <c r="G1450" i="1"/>
  <c r="I1450" i="1" s="1"/>
  <c r="H1450" i="1"/>
  <c r="I1456" i="1"/>
  <c r="J1458" i="1"/>
  <c r="J1463" i="1"/>
  <c r="J1471" i="1"/>
  <c r="G1476" i="1"/>
  <c r="H1476" i="1"/>
  <c r="H1532" i="1"/>
  <c r="G1532" i="1"/>
  <c r="G1543" i="1"/>
  <c r="H1543" i="1"/>
  <c r="H1564" i="1"/>
  <c r="G1564" i="1"/>
  <c r="G1575" i="1"/>
  <c r="H1575" i="1"/>
  <c r="F8" i="4"/>
  <c r="D7" i="4"/>
  <c r="G160" i="9"/>
  <c r="E160" i="9" s="1"/>
  <c r="B160" i="9" s="1"/>
  <c r="F485" i="4"/>
  <c r="D484" i="4"/>
  <c r="E625" i="4"/>
  <c r="D619" i="1" s="1"/>
  <c r="G199" i="9"/>
  <c r="E199" i="9" s="1"/>
  <c r="B199" i="9" s="1"/>
  <c r="F629" i="4"/>
  <c r="D625" i="4"/>
  <c r="H1308" i="1"/>
  <c r="H1312" i="1"/>
  <c r="H1316" i="1"/>
  <c r="H1320" i="1"/>
  <c r="H1324" i="1"/>
  <c r="H1328" i="1"/>
  <c r="H1332" i="1"/>
  <c r="H1336" i="1"/>
  <c r="H1340" i="1"/>
  <c r="H1344" i="1"/>
  <c r="H1348" i="1"/>
  <c r="H1352" i="1"/>
  <c r="H1361" i="1"/>
  <c r="G1361" i="1"/>
  <c r="H1370" i="1"/>
  <c r="H1377" i="1"/>
  <c r="G1377" i="1"/>
  <c r="H1389" i="1"/>
  <c r="G1389" i="1"/>
  <c r="H1398" i="1"/>
  <c r="H1405" i="1"/>
  <c r="G1405" i="1"/>
  <c r="H1414" i="1"/>
  <c r="H1421" i="1"/>
  <c r="G1421" i="1"/>
  <c r="H1426" i="1"/>
  <c r="H1433" i="1"/>
  <c r="G1433" i="1"/>
  <c r="I1447" i="1"/>
  <c r="I1457" i="1"/>
  <c r="G1460" i="1"/>
  <c r="I1460" i="1" s="1"/>
  <c r="I1462" i="1"/>
  <c r="G1465" i="1"/>
  <c r="I1465" i="1" s="1"/>
  <c r="J1467" i="1"/>
  <c r="G1473" i="1"/>
  <c r="I1473" i="1" s="1"/>
  <c r="G1488" i="1"/>
  <c r="H1491" i="1"/>
  <c r="G1493" i="1"/>
  <c r="G1519" i="1"/>
  <c r="H1519" i="1"/>
  <c r="H1521" i="1"/>
  <c r="G1536" i="1"/>
  <c r="H1540" i="1"/>
  <c r="G1540" i="1"/>
  <c r="H1547" i="1"/>
  <c r="G1551" i="1"/>
  <c r="H1551" i="1"/>
  <c r="H1553" i="1"/>
  <c r="G1568" i="1"/>
  <c r="H1572" i="1"/>
  <c r="G1572" i="1"/>
  <c r="H1579" i="1"/>
  <c r="F473" i="4"/>
  <c r="D472" i="4"/>
  <c r="F8" i="5"/>
  <c r="F119" i="5"/>
  <c r="D118" i="5"/>
  <c r="F130" i="6"/>
  <c r="D129" i="6"/>
  <c r="D124" i="4"/>
  <c r="E152" i="4"/>
  <c r="F152" i="4" s="1"/>
  <c r="F164" i="4"/>
  <c r="D163" i="4"/>
  <c r="E196" i="4"/>
  <c r="D192" i="1" s="1"/>
  <c r="D224" i="4"/>
  <c r="D299" i="4"/>
  <c r="D580" i="4"/>
  <c r="F585" i="4"/>
  <c r="G291" i="9"/>
  <c r="E291" i="9" s="1"/>
  <c r="B291" i="9" s="1"/>
  <c r="F190" i="5"/>
  <c r="H1359" i="1"/>
  <c r="H1363" i="1"/>
  <c r="H1367" i="1"/>
  <c r="H1371" i="1"/>
  <c r="H1375" i="1"/>
  <c r="H1379" i="1"/>
  <c r="H1387" i="1"/>
  <c r="H1391" i="1"/>
  <c r="H1395" i="1"/>
  <c r="H1399" i="1"/>
  <c r="H1403" i="1"/>
  <c r="H1407" i="1"/>
  <c r="H1411" i="1"/>
  <c r="H1415" i="1"/>
  <c r="H1419" i="1"/>
  <c r="H1427" i="1"/>
  <c r="H1431" i="1"/>
  <c r="H1439" i="1"/>
  <c r="I1439" i="1" s="1"/>
  <c r="J1439" i="1"/>
  <c r="H1443" i="1"/>
  <c r="I1443" i="1" s="1"/>
  <c r="J1443" i="1"/>
  <c r="G1448" i="1"/>
  <c r="I1448" i="1" s="1"/>
  <c r="J1448" i="1"/>
  <c r="G1452" i="1"/>
  <c r="I1452" i="1" s="1"/>
  <c r="J1452" i="1"/>
  <c r="G1470" i="1"/>
  <c r="G1478" i="1"/>
  <c r="I1478" i="1" s="1"/>
  <c r="J1478" i="1"/>
  <c r="E7" i="4"/>
  <c r="D50" i="4"/>
  <c r="D82" i="4"/>
  <c r="F140" i="4"/>
  <c r="D139" i="4"/>
  <c r="E163" i="4"/>
  <c r="D159" i="1" s="1"/>
  <c r="D311" i="4"/>
  <c r="G197" i="9"/>
  <c r="E197" i="9" s="1"/>
  <c r="B197" i="9" s="1"/>
  <c r="E421" i="4"/>
  <c r="F421" i="4" s="1"/>
  <c r="E459" i="4"/>
  <c r="D453" i="1" s="1"/>
  <c r="F70" i="5"/>
  <c r="D69" i="5"/>
  <c r="E176" i="5"/>
  <c r="D177" i="5"/>
  <c r="F180" i="5"/>
  <c r="F207" i="5"/>
  <c r="D206" i="5"/>
  <c r="B43" i="9"/>
  <c r="B47" i="9"/>
  <c r="B51" i="9"/>
  <c r="B55" i="9"/>
  <c r="B59" i="9"/>
  <c r="B63" i="9"/>
  <c r="B71" i="9"/>
  <c r="B75" i="9"/>
  <c r="B79" i="9"/>
  <c r="B83" i="9"/>
  <c r="D12" i="5"/>
  <c r="D7" i="5" s="1"/>
  <c r="F45" i="5"/>
  <c r="F5" i="6"/>
  <c r="F460" i="4"/>
  <c r="D459" i="4"/>
  <c r="E472" i="4"/>
  <c r="D466" i="1" s="1"/>
  <c r="E484" i="4"/>
  <c r="D478" i="1" s="1"/>
  <c r="E529" i="4"/>
  <c r="D42" i="8"/>
  <c r="B22" i="9"/>
  <c r="B30" i="9"/>
  <c r="B34" i="9"/>
  <c r="B38" i="9"/>
  <c r="B42" i="9"/>
  <c r="B46" i="9"/>
  <c r="B54" i="9"/>
  <c r="B62" i="9"/>
  <c r="B66" i="9"/>
  <c r="B70" i="9"/>
  <c r="B74" i="9"/>
  <c r="B78" i="9"/>
  <c r="B82" i="9"/>
  <c r="D351" i="4"/>
  <c r="F356" i="4"/>
  <c r="E644" i="4"/>
  <c r="D638" i="1" s="1"/>
  <c r="F530" i="4"/>
  <c r="D529" i="4"/>
  <c r="E593" i="4"/>
  <c r="D587" i="1" s="1"/>
  <c r="D238" i="5"/>
  <c r="E35" i="6"/>
  <c r="E5" i="7"/>
  <c r="D49" i="8"/>
  <c r="C1524" i="1" s="1"/>
  <c r="E21" i="9"/>
  <c r="B21" i="9"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B149" i="9"/>
  <c r="B156" i="9"/>
  <c r="B213" i="9"/>
  <c r="B239" i="9"/>
  <c r="F268" i="9"/>
  <c r="B268" i="9" s="1"/>
  <c r="G165" i="9"/>
  <c r="H164" i="9"/>
  <c r="G208" i="9"/>
  <c r="E208" i="9" s="1"/>
  <c r="B208" i="9" s="1"/>
  <c r="G204" i="9"/>
  <c r="E204" i="9" s="1"/>
  <c r="B204" i="9" s="1"/>
  <c r="G200" i="9"/>
  <c r="E200" i="9" s="1"/>
  <c r="B200" i="9" s="1"/>
  <c r="G196" i="9"/>
  <c r="E196" i="9" s="1"/>
  <c r="B196" i="9" s="1"/>
  <c r="G192" i="9"/>
  <c r="E192" i="9" s="1"/>
  <c r="B192" i="9" s="1"/>
  <c r="G191" i="9"/>
  <c r="E191" i="9" s="1"/>
  <c r="G161" i="9"/>
  <c r="E161" i="9" s="1"/>
  <c r="B161" i="9" s="1"/>
  <c r="M212" i="9"/>
  <c r="G211" i="9"/>
  <c r="E211" i="9" s="1"/>
  <c r="B211" i="9" s="1"/>
  <c r="G203" i="9"/>
  <c r="E203" i="9" s="1"/>
  <c r="B203" i="9" s="1"/>
  <c r="G195" i="9"/>
  <c r="E195" i="9" s="1"/>
  <c r="B195" i="9" s="1"/>
  <c r="G163" i="9"/>
  <c r="E163" i="9" s="1"/>
  <c r="B163" i="9" s="1"/>
  <c r="G277" i="9"/>
  <c r="E277" i="9" s="1"/>
  <c r="B277" i="9" s="1"/>
  <c r="L212" i="9"/>
  <c r="G209" i="9"/>
  <c r="E209" i="9" s="1"/>
  <c r="B209" i="9" s="1"/>
  <c r="G206" i="9"/>
  <c r="E206" i="9" s="1"/>
  <c r="B206" i="9" s="1"/>
  <c r="G201" i="9"/>
  <c r="E201" i="9" s="1"/>
  <c r="B201" i="9" s="1"/>
  <c r="G198" i="9"/>
  <c r="E198" i="9" s="1"/>
  <c r="B198" i="9" s="1"/>
  <c r="G193" i="9"/>
  <c r="E193" i="9" s="1"/>
  <c r="B193"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I10" i="9"/>
  <c r="B98" i="9"/>
  <c r="B102" i="9"/>
  <c r="B106" i="9"/>
  <c r="B110" i="9"/>
  <c r="B114" i="9"/>
  <c r="B118" i="9"/>
  <c r="B122" i="9"/>
  <c r="B131" i="9"/>
  <c r="B138" i="9"/>
  <c r="E144" i="9"/>
  <c r="B144" i="9" s="1"/>
  <c r="E159" i="9"/>
  <c r="B159" i="9" s="1"/>
  <c r="L191" i="9"/>
  <c r="F191" i="9" s="1"/>
  <c r="G207" i="9"/>
  <c r="E207" i="9" s="1"/>
  <c r="B207" i="9" s="1"/>
  <c r="B231" i="9"/>
  <c r="B247" i="9"/>
  <c r="E286" i="9"/>
  <c r="B286" i="9" s="1"/>
  <c r="E85" i="9"/>
  <c r="B85" i="9" s="1"/>
  <c r="E93" i="9"/>
  <c r="B93" i="9" s="1"/>
  <c r="E97" i="9"/>
  <c r="B97" i="9" s="1"/>
  <c r="E101" i="9"/>
  <c r="B101" i="9" s="1"/>
  <c r="E105" i="9"/>
  <c r="B105" i="9" s="1"/>
  <c r="E109" i="9"/>
  <c r="B109" i="9" s="1"/>
  <c r="E113" i="9"/>
  <c r="B113" i="9" s="1"/>
  <c r="E117" i="9"/>
  <c r="B117" i="9" s="1"/>
  <c r="E121" i="9"/>
  <c r="B121" i="9" s="1"/>
  <c r="E158" i="9"/>
  <c r="B158" i="9" s="1"/>
  <c r="G194" i="9"/>
  <c r="E194" i="9" s="1"/>
  <c r="B194" i="9" s="1"/>
  <c r="G205" i="9"/>
  <c r="E205" i="9" s="1"/>
  <c r="B205" i="9" s="1"/>
  <c r="G210" i="9"/>
  <c r="E210" i="9" s="1"/>
  <c r="B210" i="9" s="1"/>
  <c r="B215" i="9"/>
  <c r="B226" i="9"/>
  <c r="B229" i="9"/>
  <c r="B242" i="9"/>
  <c r="B245" i="9"/>
  <c r="B258" i="9"/>
  <c r="B261" i="9"/>
  <c r="E151" i="9"/>
  <c r="B151" i="9" s="1"/>
  <c r="F220" i="9"/>
  <c r="B220" i="9" s="1"/>
  <c r="F228" i="9"/>
  <c r="B228" i="9" s="1"/>
  <c r="F236" i="9"/>
  <c r="B236" i="9" s="1"/>
  <c r="E125" i="9"/>
  <c r="B125" i="9" s="1"/>
  <c r="E133" i="9"/>
  <c r="B133" i="9" s="1"/>
  <c r="E141" i="9"/>
  <c r="B141" i="9" s="1"/>
  <c r="B233" i="9"/>
  <c r="B249" i="9"/>
  <c r="B257" i="9"/>
  <c r="B263" i="9"/>
  <c r="F275" i="9"/>
  <c r="B269" i="9"/>
  <c r="F219" i="9"/>
  <c r="B219" i="9" s="1"/>
  <c r="F227" i="9"/>
  <c r="B227" i="9" s="1"/>
  <c r="F235" i="9"/>
  <c r="B235" i="9" s="1"/>
  <c r="F243" i="9"/>
  <c r="B243" i="9" s="1"/>
  <c r="F251" i="9"/>
  <c r="B251" i="9" s="1"/>
  <c r="F259" i="9"/>
  <c r="B259" i="9" s="1"/>
  <c r="F267" i="9"/>
  <c r="B267" i="9" s="1"/>
  <c r="I30" i="3" l="1"/>
  <c r="D1453" i="1"/>
  <c r="I1476" i="1"/>
  <c r="E237" i="5"/>
  <c r="I23" i="3" s="1"/>
  <c r="D5" i="7"/>
  <c r="C1437" i="1"/>
  <c r="G484" i="1"/>
  <c r="G124" i="1"/>
  <c r="G103" i="1"/>
  <c r="H441" i="1"/>
  <c r="F87" i="5"/>
  <c r="C1065" i="1"/>
  <c r="H31" i="3"/>
  <c r="C1469" i="1"/>
  <c r="F252" i="4"/>
  <c r="C248" i="1"/>
  <c r="E165" i="9"/>
  <c r="B165" i="9" s="1"/>
  <c r="G1104" i="1"/>
  <c r="I1468" i="1"/>
  <c r="F106" i="4"/>
  <c r="F567" i="4"/>
  <c r="C561" i="1"/>
  <c r="F344" i="4"/>
  <c r="C339" i="1"/>
  <c r="C1453" i="1"/>
  <c r="H30" i="3"/>
  <c r="F258" i="5"/>
  <c r="C1235" i="1"/>
  <c r="I1471" i="1"/>
  <c r="I1455" i="1"/>
  <c r="H513" i="1"/>
  <c r="F212" i="9"/>
  <c r="B212" i="9" s="1"/>
  <c r="H292" i="9"/>
  <c r="D1183" i="1"/>
  <c r="E68" i="5"/>
  <c r="D1046" i="1" s="1"/>
  <c r="F146" i="5"/>
  <c r="E7" i="5"/>
  <c r="I20" i="3" s="1"/>
  <c r="D1299" i="1"/>
  <c r="H1299" i="1" s="1"/>
  <c r="I24" i="3"/>
  <c r="D141" i="6"/>
  <c r="C1435" i="1" s="1"/>
  <c r="G1481" i="1"/>
  <c r="G1501" i="1"/>
  <c r="F245" i="5"/>
  <c r="C1222" i="1"/>
  <c r="C1124" i="1"/>
  <c r="F134" i="5"/>
  <c r="H645" i="1"/>
  <c r="F263" i="4"/>
  <c r="C259" i="1"/>
  <c r="H259" i="1" s="1"/>
  <c r="C211" i="1"/>
  <c r="H211" i="1" s="1"/>
  <c r="F196" i="4"/>
  <c r="C192" i="1"/>
  <c r="G173" i="1"/>
  <c r="H102" i="1"/>
  <c r="C102" i="1"/>
  <c r="E350" i="4"/>
  <c r="D345" i="1" s="1"/>
  <c r="E298" i="4"/>
  <c r="D293" i="1" s="1"/>
  <c r="G259" i="1"/>
  <c r="G102" i="1"/>
  <c r="F644" i="4"/>
  <c r="C638" i="1"/>
  <c r="B191" i="9"/>
  <c r="I29" i="3"/>
  <c r="D1436" i="1"/>
  <c r="D528" i="4"/>
  <c r="F529" i="4"/>
  <c r="C523" i="1"/>
  <c r="F351" i="4"/>
  <c r="D350" i="4"/>
  <c r="C346" i="1"/>
  <c r="I34" i="3"/>
  <c r="C1517" i="1"/>
  <c r="F12" i="5"/>
  <c r="C990" i="1"/>
  <c r="G297" i="9"/>
  <c r="E297" i="9" s="1"/>
  <c r="G289" i="9"/>
  <c r="E289" i="9" s="1"/>
  <c r="B289" i="9" s="1"/>
  <c r="D176" i="5"/>
  <c r="F177" i="5"/>
  <c r="C1154" i="1"/>
  <c r="F50" i="4"/>
  <c r="C46" i="1"/>
  <c r="F299" i="4"/>
  <c r="D298" i="4"/>
  <c r="C294" i="1"/>
  <c r="D6" i="4"/>
  <c r="F7" i="4"/>
  <c r="C3" i="1"/>
  <c r="F89" i="6"/>
  <c r="C1383" i="1"/>
  <c r="F35" i="6"/>
  <c r="H25" i="3"/>
  <c r="C1329" i="1"/>
  <c r="F593" i="4"/>
  <c r="C587" i="1"/>
  <c r="H1408" i="1"/>
  <c r="G1408" i="1"/>
  <c r="I25" i="3"/>
  <c r="D1329" i="1"/>
  <c r="F459" i="4"/>
  <c r="C453" i="1"/>
  <c r="G292" i="9"/>
  <c r="E292" i="9" s="1"/>
  <c r="B292" i="9" s="1"/>
  <c r="F206" i="5"/>
  <c r="C1183" i="1"/>
  <c r="I22" i="3"/>
  <c r="D1153" i="1"/>
  <c r="E420" i="4"/>
  <c r="D415" i="1"/>
  <c r="F139" i="4"/>
  <c r="C135" i="1"/>
  <c r="E6" i="4"/>
  <c r="D3" i="1"/>
  <c r="F224" i="4"/>
  <c r="C220" i="1"/>
  <c r="E151" i="4"/>
  <c r="D148" i="1"/>
  <c r="F118" i="5"/>
  <c r="C1096" i="1"/>
  <c r="F472" i="4"/>
  <c r="C466" i="1"/>
  <c r="F625" i="4"/>
  <c r="C619" i="1"/>
  <c r="F484" i="4"/>
  <c r="C478" i="1"/>
  <c r="G20" i="9"/>
  <c r="F643" i="4"/>
  <c r="C637" i="1"/>
  <c r="I1474" i="1"/>
  <c r="H1524" i="1"/>
  <c r="G1524" i="1"/>
  <c r="F311" i="4"/>
  <c r="C306" i="1"/>
  <c r="F82" i="4"/>
  <c r="C78" i="1"/>
  <c r="F163" i="4"/>
  <c r="C159" i="1"/>
  <c r="F129" i="6"/>
  <c r="C1423" i="1"/>
  <c r="H20" i="3"/>
  <c r="C985" i="1"/>
  <c r="H1393" i="1"/>
  <c r="G1393" i="1"/>
  <c r="D151" i="4"/>
  <c r="F238" i="5"/>
  <c r="D237" i="5"/>
  <c r="C1215" i="1"/>
  <c r="E528" i="4"/>
  <c r="D523" i="1"/>
  <c r="D68" i="5"/>
  <c r="F69" i="5"/>
  <c r="C1047" i="1"/>
  <c r="E141" i="6"/>
  <c r="F580" i="4"/>
  <c r="C574" i="1"/>
  <c r="H192" i="1"/>
  <c r="G192" i="1"/>
  <c r="F124" i="4"/>
  <c r="C120" i="1"/>
  <c r="H1355" i="1"/>
  <c r="G1355" i="1"/>
  <c r="H20" i="9"/>
  <c r="D43" i="8"/>
  <c r="G295" i="9" s="1"/>
  <c r="E295" i="9" s="1"/>
  <c r="B295" i="9" s="1"/>
  <c r="D420" i="4"/>
  <c r="F363" i="4"/>
  <c r="C358" i="1"/>
  <c r="I1440" i="1"/>
  <c r="I1441" i="1"/>
  <c r="I1442" i="1"/>
  <c r="I1464" i="1"/>
  <c r="D1214" i="1" l="1"/>
  <c r="E175" i="5"/>
  <c r="G561" i="1"/>
  <c r="H561" i="1"/>
  <c r="G1469" i="1"/>
  <c r="H1469" i="1"/>
  <c r="G1453" i="1"/>
  <c r="H1453" i="1"/>
  <c r="H1437" i="1"/>
  <c r="G1437" i="1"/>
  <c r="H1235" i="1"/>
  <c r="G1235" i="1"/>
  <c r="H339" i="1"/>
  <c r="G339" i="1"/>
  <c r="H248" i="1"/>
  <c r="G248" i="1"/>
  <c r="G1065" i="1"/>
  <c r="H1065" i="1"/>
  <c r="H29" i="3"/>
  <c r="C1436" i="1"/>
  <c r="H1436" i="1" s="1"/>
  <c r="I21" i="3"/>
  <c r="F7" i="5"/>
  <c r="E6" i="5"/>
  <c r="D984" i="1" s="1"/>
  <c r="D985" i="1"/>
  <c r="H985" i="1" s="1"/>
  <c r="G1299" i="1"/>
  <c r="H28" i="3"/>
  <c r="F141" i="6"/>
  <c r="H1222" i="1"/>
  <c r="G1222" i="1"/>
  <c r="H1124" i="1"/>
  <c r="G1124" i="1"/>
  <c r="E20" i="9"/>
  <c r="E19" i="9" s="1"/>
  <c r="G211" i="1"/>
  <c r="E407" i="4"/>
  <c r="D402" i="1" s="1"/>
  <c r="E408" i="4"/>
  <c r="D403" i="1" s="1"/>
  <c r="F420" i="4"/>
  <c r="D635" i="4"/>
  <c r="C414" i="1"/>
  <c r="D412" i="4"/>
  <c r="H16" i="3"/>
  <c r="F6" i="4"/>
  <c r="C2" i="1"/>
  <c r="G523" i="1"/>
  <c r="H523" i="1"/>
  <c r="I35" i="3"/>
  <c r="C1518" i="1"/>
  <c r="G294" i="9"/>
  <c r="E294" i="9" s="1"/>
  <c r="H120" i="1"/>
  <c r="G120" i="1"/>
  <c r="G574" i="1"/>
  <c r="H574" i="1"/>
  <c r="E636" i="4"/>
  <c r="D630" i="1" s="1"/>
  <c r="D522" i="1"/>
  <c r="D289" i="4"/>
  <c r="F151" i="4"/>
  <c r="H17" i="3"/>
  <c r="C147" i="1"/>
  <c r="G478" i="1"/>
  <c r="H478" i="1"/>
  <c r="G466" i="1"/>
  <c r="H466" i="1"/>
  <c r="H148" i="1"/>
  <c r="G148" i="1"/>
  <c r="G415" i="1"/>
  <c r="H415" i="1"/>
  <c r="D1152" i="1"/>
  <c r="G453" i="1"/>
  <c r="H453" i="1"/>
  <c r="H1329" i="1"/>
  <c r="G1329" i="1"/>
  <c r="H294" i="1"/>
  <c r="G294" i="1"/>
  <c r="H1517" i="1"/>
  <c r="G1517" i="1"/>
  <c r="H346" i="1"/>
  <c r="G346" i="1"/>
  <c r="H1047" i="1"/>
  <c r="G1047" i="1"/>
  <c r="H1423" i="1"/>
  <c r="G1423" i="1"/>
  <c r="F176" i="5"/>
  <c r="D175" i="5"/>
  <c r="H22" i="3"/>
  <c r="C1153" i="1"/>
  <c r="H358" i="1"/>
  <c r="G358" i="1"/>
  <c r="F68" i="5"/>
  <c r="H21" i="3"/>
  <c r="C1046" i="1"/>
  <c r="H1215" i="1"/>
  <c r="G1215" i="1"/>
  <c r="H159" i="1"/>
  <c r="G159" i="1"/>
  <c r="H78" i="1"/>
  <c r="G78" i="1"/>
  <c r="G637" i="1"/>
  <c r="H637" i="1"/>
  <c r="I17" i="3"/>
  <c r="E289" i="4"/>
  <c r="D147" i="1"/>
  <c r="E412" i="4"/>
  <c r="I16" i="3"/>
  <c r="D2" i="1"/>
  <c r="E635" i="4"/>
  <c r="D629" i="1" s="1"/>
  <c r="D414" i="1"/>
  <c r="H1183" i="1"/>
  <c r="G1183" i="1"/>
  <c r="H3" i="1"/>
  <c r="G3" i="1"/>
  <c r="D407" i="4"/>
  <c r="F298" i="4"/>
  <c r="C293" i="1"/>
  <c r="H1154" i="1"/>
  <c r="G1154" i="1"/>
  <c r="B297" i="9"/>
  <c r="E296" i="9"/>
  <c r="I10" i="3" s="1"/>
  <c r="D408" i="4"/>
  <c r="F350" i="4"/>
  <c r="C345" i="1"/>
  <c r="D636" i="4"/>
  <c r="F528" i="4"/>
  <c r="C522" i="1"/>
  <c r="G638" i="1"/>
  <c r="H638" i="1"/>
  <c r="H306" i="1"/>
  <c r="G306" i="1"/>
  <c r="H1383" i="1"/>
  <c r="G1383" i="1"/>
  <c r="H46" i="1"/>
  <c r="G46" i="1"/>
  <c r="I28" i="3"/>
  <c r="D1435" i="1"/>
  <c r="H1435" i="1" s="1"/>
  <c r="G299" i="9"/>
  <c r="E299" i="9" s="1"/>
  <c r="F237" i="5"/>
  <c r="H23" i="3"/>
  <c r="C1214" i="1"/>
  <c r="D6" i="5"/>
  <c r="G619" i="1"/>
  <c r="H619" i="1"/>
  <c r="H1096" i="1"/>
  <c r="G1096" i="1"/>
  <c r="G220" i="1"/>
  <c r="H220" i="1"/>
  <c r="H135" i="1"/>
  <c r="G135" i="1"/>
  <c r="G587" i="1"/>
  <c r="H587" i="1"/>
  <c r="H990" i="1"/>
  <c r="G990" i="1"/>
  <c r="K1432" i="9"/>
  <c r="G1436" i="1"/>
  <c r="G985" i="1" l="1"/>
  <c r="H276" i="9"/>
  <c r="G1435" i="1"/>
  <c r="B20" i="9"/>
  <c r="H9" i="3"/>
  <c r="H1214" i="1"/>
  <c r="G1214" i="1"/>
  <c r="G522" i="1"/>
  <c r="H522" i="1"/>
  <c r="F407" i="4"/>
  <c r="C402" i="1"/>
  <c r="E291" i="4"/>
  <c r="D287" i="1" s="1"/>
  <c r="E413" i="4"/>
  <c r="E414" i="4" s="1"/>
  <c r="D409" i="1" s="1"/>
  <c r="D285" i="1"/>
  <c r="F408" i="4"/>
  <c r="C403" i="1"/>
  <c r="E290" i="4"/>
  <c r="D286" i="1" s="1"/>
  <c r="F175" i="5"/>
  <c r="C1152" i="1"/>
  <c r="B294" i="9"/>
  <c r="E293" i="9"/>
  <c r="D639" i="4"/>
  <c r="F412" i="4"/>
  <c r="C407" i="1"/>
  <c r="G414" i="1"/>
  <c r="H414" i="1"/>
  <c r="F636" i="4"/>
  <c r="C630" i="1"/>
  <c r="H293" i="1"/>
  <c r="G293" i="1"/>
  <c r="E639" i="4"/>
  <c r="D407" i="1"/>
  <c r="H1046" i="1"/>
  <c r="G1046" i="1"/>
  <c r="D413" i="4"/>
  <c r="D414" i="4" s="1"/>
  <c r="D291" i="4"/>
  <c r="F289" i="4"/>
  <c r="C285" i="1"/>
  <c r="H1518" i="1"/>
  <c r="G1518" i="1"/>
  <c r="H2" i="1"/>
  <c r="G2" i="1"/>
  <c r="D290" i="4"/>
  <c r="F635" i="4"/>
  <c r="C629" i="1"/>
  <c r="G282" i="9"/>
  <c r="E282" i="9" s="1"/>
  <c r="B282" i="9" s="1"/>
  <c r="G276" i="9"/>
  <c r="F6" i="5"/>
  <c r="C984" i="1"/>
  <c r="B299" i="9"/>
  <c r="E298" i="9"/>
  <c r="H345" i="1"/>
  <c r="G345" i="1"/>
  <c r="H1153" i="1"/>
  <c r="G1153" i="1"/>
  <c r="H11" i="3"/>
  <c r="H147" i="1"/>
  <c r="G147" i="1"/>
  <c r="E276" i="9" l="1"/>
  <c r="B276" i="9" s="1"/>
  <c r="H403" i="1"/>
  <c r="G403" i="1"/>
  <c r="F414" i="4"/>
  <c r="C409" i="1"/>
  <c r="H1152" i="1"/>
  <c r="G1152" i="1"/>
  <c r="H402" i="1"/>
  <c r="G402" i="1"/>
  <c r="F290" i="4"/>
  <c r="C286" i="1"/>
  <c r="F291" i="4"/>
  <c r="C287" i="1"/>
  <c r="F639" i="4"/>
  <c r="C633" i="1"/>
  <c r="H8" i="3"/>
  <c r="G984" i="1"/>
  <c r="H984" i="1"/>
  <c r="G629" i="1"/>
  <c r="H629" i="1"/>
  <c r="H285" i="1"/>
  <c r="G285" i="1"/>
  <c r="D633" i="1"/>
  <c r="N3" i="9"/>
  <c r="I11" i="3"/>
  <c r="D415" i="4"/>
  <c r="F413" i="4"/>
  <c r="D640" i="4"/>
  <c r="C408" i="1"/>
  <c r="G630" i="1"/>
  <c r="H630" i="1"/>
  <c r="G407" i="1"/>
  <c r="H407" i="1"/>
  <c r="E640" i="4"/>
  <c r="E415" i="4"/>
  <c r="D410" i="1" s="1"/>
  <c r="D408" i="1"/>
  <c r="K3" i="9"/>
  <c r="I9" i="3"/>
  <c r="E275" i="9" l="1"/>
  <c r="I8" i="3" s="1"/>
  <c r="M3" i="9"/>
  <c r="H287" i="1"/>
  <c r="G287" i="1"/>
  <c r="E642" i="4"/>
  <c r="D634" i="1"/>
  <c r="F415" i="4"/>
  <c r="C410" i="1"/>
  <c r="E641" i="4"/>
  <c r="G633" i="1"/>
  <c r="H633" i="1"/>
  <c r="D642" i="4"/>
  <c r="F640" i="4"/>
  <c r="C634" i="1"/>
  <c r="D641" i="4"/>
  <c r="G408" i="1"/>
  <c r="H408" i="1"/>
  <c r="H286" i="1"/>
  <c r="G286" i="1"/>
  <c r="G409" i="1"/>
  <c r="H409" i="1"/>
  <c r="G410" i="1" l="1"/>
  <c r="H410" i="1"/>
  <c r="F641" i="4"/>
  <c r="D645" i="4"/>
  <c r="C635" i="1"/>
  <c r="D646" i="4"/>
  <c r="F642" i="4"/>
  <c r="C636" i="1"/>
  <c r="G634" i="1"/>
  <c r="H634" i="1"/>
  <c r="E645" i="4"/>
  <c r="D635" i="1"/>
  <c r="E646" i="4"/>
  <c r="D636" i="1"/>
  <c r="G636" i="1" l="1"/>
  <c r="H636" i="1"/>
  <c r="I18" i="3"/>
  <c r="D639" i="1"/>
  <c r="F645" i="4"/>
  <c r="H18" i="3"/>
  <c r="C639" i="1"/>
  <c r="F646" i="4"/>
  <c r="H19" i="3"/>
  <c r="C640" i="1"/>
  <c r="I19" i="3"/>
  <c r="D640" i="1"/>
  <c r="G635" i="1"/>
  <c r="H635" i="1"/>
  <c r="H7" i="3"/>
  <c r="J3" i="9" l="1"/>
  <c r="I7" i="3"/>
  <c r="G639" i="1"/>
  <c r="H639" i="1"/>
  <c r="G640" i="1"/>
  <c r="H640" i="1"/>
  <c r="M272" i="9" l="1"/>
  <c r="L272" i="9"/>
  <c r="G18" i="9"/>
  <c r="H18" i="9"/>
  <c r="J12" i="9"/>
  <c r="I9" i="9"/>
  <c r="I17" i="9"/>
  <c r="J11" i="9"/>
  <c r="I8" i="9"/>
  <c r="K7" i="9"/>
  <c r="K6" i="9"/>
  <c r="G16" i="9"/>
  <c r="M16" i="9"/>
  <c r="H15" i="9"/>
  <c r="I13" i="9"/>
  <c r="J7" i="9"/>
  <c r="I6" i="9"/>
  <c r="K12" i="9"/>
  <c r="K9" i="9"/>
  <c r="K8" i="9"/>
  <c r="J13" i="9"/>
  <c r="K5" i="9"/>
  <c r="J10" i="9"/>
  <c r="J9" i="9"/>
  <c r="I11" i="9"/>
  <c r="H17" i="9"/>
  <c r="L16" i="9"/>
  <c r="K11" i="9"/>
  <c r="J17" i="9"/>
  <c r="M15" i="9"/>
  <c r="I7" i="9"/>
  <c r="L15" i="9"/>
  <c r="I5" i="9"/>
  <c r="G15" i="9"/>
  <c r="K10" i="9"/>
  <c r="J6" i="9"/>
  <c r="J5" i="9"/>
  <c r="G17" i="9"/>
  <c r="J8" i="9"/>
  <c r="H16" i="9"/>
  <c r="I12" i="9"/>
  <c r="K13" i="9"/>
  <c r="E15" i="9" l="1"/>
  <c r="F15" i="9"/>
  <c r="F16" i="9"/>
  <c r="E12" i="9"/>
  <c r="B12" i="9" s="1"/>
  <c r="F272" i="9"/>
  <c r="B272" i="9" s="1"/>
  <c r="E17" i="9"/>
  <c r="B17" i="9" s="1"/>
  <c r="E7" i="9"/>
  <c r="B7" i="9" s="1"/>
  <c r="E10" i="9"/>
  <c r="B10" i="9" s="1"/>
  <c r="E13" i="9"/>
  <c r="B13" i="9" s="1"/>
  <c r="E18" i="9"/>
  <c r="B18" i="9" s="1"/>
  <c r="E9" i="9"/>
  <c r="B9" i="9" s="1"/>
  <c r="E16" i="9"/>
  <c r="E5" i="9"/>
  <c r="E11" i="9"/>
  <c r="B11" i="9" s="1"/>
  <c r="E6" i="9"/>
  <c r="B6" i="9" s="1"/>
  <c r="E8" i="9"/>
  <c r="B8" i="9" s="1"/>
  <c r="F19" i="9" l="1"/>
  <c r="B15" i="9"/>
  <c r="F14" i="9"/>
  <c r="B16" i="9"/>
  <c r="B5" i="9"/>
  <c r="E4"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<sst xmlns="http://schemas.openxmlformats.org/spreadsheetml/2006/main" count="4313" uniqueCount="3394">
  <si>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</si>
  <si>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</si>
  <si>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</si>
  <si>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</si>
  <si>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</si>
  <si>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</si>
  <si>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</si>
  <si>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</si>
  <si>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</si>
  <si>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</si>
  <si>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</si>
  <si>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</si>
  <si>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</si>
  <si>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</si>
  <si>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</si>
  <si>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</si>
  <si>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</si>
  <si>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</si>
  <si>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</si>
  <si>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</si>
  <si>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</si>
  <si>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</si>
  <si>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</si>
  <si>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</si>
  <si>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</si>
  <si>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</si>
  <si>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</si>
  <si>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</si>
  <si>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</si>
  <si>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</si>
  <si>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</si>
  <si>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POREČ-PARENZO</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</si>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</sst>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141156887</v>
      </c>
      <c r="D2" s="6">
        <f>'PR-RAS'!E6</f>
        <v>176967418.53</v>
      </c>
      <c r="E2" s="6">
        <v>0</v>
      </c>
      <c r="F2" s="6">
        <v>0</v>
      </c>
      <c r="G2" s="7">
        <f t="shared" ref="G2:G264" si="0">(B2/1000)*(C2*1+D2*2)</f>
        <v>495091.72406000004</v>
      </c>
      <c r="H2" s="7">
        <f t="shared" ref="H2:H264" si="1">ABS(C2-ROUND(C2,0))+ABS(D2-ROUND(D2,0))</f>
        <v>0.4699999988079071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72192225</v>
      </c>
      <c r="D3" s="1">
        <f>'PR-RAS'!E7</f>
        <v>108000842.8</v>
      </c>
      <c r="E3" s="1">
        <v>0</v>
      </c>
      <c r="F3" s="1">
        <v>0</v>
      </c>
      <c r="G3" s="2">
        <f t="shared" si="0"/>
        <v>576387.82120000001</v>
      </c>
      <c r="H3" s="2">
        <f t="shared" si="1"/>
        <v>0.20000000298023224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41811802</v>
      </c>
      <c r="D4" s="1">
        <f>'PR-RAS'!E8</f>
        <v>62045104.390000001</v>
      </c>
      <c r="E4" s="1">
        <v>0</v>
      </c>
      <c r="F4" s="1">
        <v>0</v>
      </c>
      <c r="G4" s="2">
        <f t="shared" si="0"/>
        <v>497706.03234000003</v>
      </c>
      <c r="H4" s="2">
        <f t="shared" si="1"/>
        <v>0.39000000059604645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32404650</v>
      </c>
      <c r="D5" s="1">
        <f>'PR-RAS'!E9</f>
        <v>46092544.640000001</v>
      </c>
      <c r="E5" s="1">
        <v>0</v>
      </c>
      <c r="F5" s="1">
        <v>0</v>
      </c>
      <c r="G5" s="2">
        <f t="shared" si="0"/>
        <v>498358.95712000004</v>
      </c>
      <c r="H5" s="2">
        <f t="shared" si="1"/>
        <v>0.35999999940395355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4495568</v>
      </c>
      <c r="D6" s="1">
        <f>'PR-RAS'!E10</f>
        <v>6618132.3099999996</v>
      </c>
      <c r="E6" s="1">
        <v>0</v>
      </c>
      <c r="F6" s="1">
        <v>0</v>
      </c>
      <c r="G6" s="2">
        <f t="shared" si="0"/>
        <v>88659.163099999991</v>
      </c>
      <c r="H6" s="2">
        <f t="shared" si="1"/>
        <v>0.30999999959021807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4999235</v>
      </c>
      <c r="D7" s="1">
        <f>'PR-RAS'!E11</f>
        <v>4997213.25</v>
      </c>
      <c r="E7" s="1">
        <v>0</v>
      </c>
      <c r="F7" s="1">
        <v>0</v>
      </c>
      <c r="G7" s="2">
        <f t="shared" si="0"/>
        <v>89961.968999999997</v>
      </c>
      <c r="H7" s="2">
        <f t="shared" si="1"/>
        <v>0.25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4125980</v>
      </c>
      <c r="D8" s="1">
        <f>'PR-RAS'!E12</f>
        <v>6908695.3099999996</v>
      </c>
      <c r="E8" s="1">
        <v>0</v>
      </c>
      <c r="F8" s="1">
        <v>0</v>
      </c>
      <c r="G8" s="2">
        <f t="shared" si="0"/>
        <v>125603.59433999998</v>
      </c>
      <c r="H8" s="2">
        <f t="shared" si="1"/>
        <v>0.30999999959021807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1728224</v>
      </c>
      <c r="D9" s="1">
        <f>'PR-RAS'!E13</f>
        <v>3038394.05</v>
      </c>
      <c r="E9" s="1">
        <v>0</v>
      </c>
      <c r="F9" s="1">
        <v>0</v>
      </c>
      <c r="G9" s="2">
        <f t="shared" si="0"/>
        <v>62440.096799999999</v>
      </c>
      <c r="H9" s="2">
        <f t="shared" si="1"/>
        <v>4.9999999813735485E-2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258806</v>
      </c>
      <c r="D10" s="1">
        <f>'PR-RAS'!E14</f>
        <v>32863.78</v>
      </c>
      <c r="E10" s="1">
        <v>0</v>
      </c>
      <c r="F10" s="1">
        <v>0</v>
      </c>
      <c r="G10" s="2">
        <f t="shared" si="0"/>
        <v>2920.8020399999996</v>
      </c>
      <c r="H10" s="2">
        <f t="shared" si="1"/>
        <v>0.22000000000116415</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6200661</v>
      </c>
      <c r="D11" s="1">
        <f>'PR-RAS'!E15</f>
        <v>5642738.9500000002</v>
      </c>
      <c r="E11" s="1">
        <v>0</v>
      </c>
      <c r="F11" s="1">
        <v>0</v>
      </c>
      <c r="G11" s="2">
        <f t="shared" si="0"/>
        <v>174861.389</v>
      </c>
      <c r="H11" s="2">
        <f t="shared" si="1"/>
        <v>4.9999999813735485E-2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27694269</v>
      </c>
      <c r="D19" s="1">
        <f>'PR-RAS'!E23</f>
        <v>41449966.629999995</v>
      </c>
      <c r="E19" s="1">
        <v>0</v>
      </c>
      <c r="F19" s="1">
        <v>0</v>
      </c>
      <c r="G19" s="2">
        <f t="shared" si="0"/>
        <v>1990695.6406799997</v>
      </c>
      <c r="H19" s="2">
        <f t="shared" si="1"/>
        <v>0.37000000476837158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11015264</v>
      </c>
      <c r="D20" s="1">
        <f>'PR-RAS'!E24</f>
        <v>10320799.949999999</v>
      </c>
      <c r="E20" s="1">
        <v>0</v>
      </c>
      <c r="F20" s="1">
        <v>0</v>
      </c>
      <c r="G20" s="2">
        <f t="shared" si="0"/>
        <v>601480.41409999994</v>
      </c>
      <c r="H20" s="2">
        <f t="shared" si="1"/>
        <v>5.000000074505806E-2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16679005</v>
      </c>
      <c r="D23" s="1">
        <f>'PR-RAS'!E27</f>
        <v>31129166.68</v>
      </c>
      <c r="E23" s="1">
        <v>0</v>
      </c>
      <c r="F23" s="1">
        <v>0</v>
      </c>
      <c r="G23" s="2">
        <f t="shared" si="0"/>
        <v>1736621.44392</v>
      </c>
      <c r="H23" s="2">
        <f t="shared" si="1"/>
        <v>0.32000000029802322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2686154</v>
      </c>
      <c r="D25" s="1">
        <f>'PR-RAS'!E29</f>
        <v>4505771.7799999993</v>
      </c>
      <c r="E25" s="1">
        <v>0</v>
      </c>
      <c r="F25" s="1">
        <v>0</v>
      </c>
      <c r="G25" s="2">
        <f t="shared" si="0"/>
        <v>280744.74143999995</v>
      </c>
      <c r="H25" s="2">
        <f t="shared" si="1"/>
        <v>0.22000000067055225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2666897</v>
      </c>
      <c r="D27" s="1">
        <f>'PR-RAS'!E31</f>
        <v>4502421.22</v>
      </c>
      <c r="E27" s="1">
        <v>0</v>
      </c>
      <c r="F27" s="1">
        <v>0</v>
      </c>
      <c r="G27" s="2">
        <f t="shared" si="0"/>
        <v>303465.22543999995</v>
      </c>
      <c r="H27" s="2">
        <f t="shared" si="1"/>
        <v>0.21999999973922968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19257</v>
      </c>
      <c r="D29" s="1">
        <f>'PR-RAS'!E33</f>
        <v>3350.56</v>
      </c>
      <c r="E29" s="1">
        <v>0</v>
      </c>
      <c r="F29" s="1">
        <v>0</v>
      </c>
      <c r="G29" s="2">
        <f t="shared" si="0"/>
        <v>726.82736</v>
      </c>
      <c r="H29" s="2">
        <f t="shared" si="1"/>
        <v>0.44000000000005457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11406633</v>
      </c>
      <c r="D46" s="1">
        <f>'PR-RAS'!E50</f>
        <v>12416920.119999999</v>
      </c>
      <c r="E46" s="1">
        <v>0</v>
      </c>
      <c r="F46" s="1">
        <v>0</v>
      </c>
      <c r="G46" s="2">
        <f t="shared" si="0"/>
        <v>1630821.2957999997</v>
      </c>
      <c r="H46" s="2">
        <f t="shared" si="1"/>
        <v>0.11999999918043613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2089348</v>
      </c>
      <c r="D50" s="1">
        <f>'PR-RAS'!E54</f>
        <v>2052401.8</v>
      </c>
      <c r="E50" s="1">
        <v>0</v>
      </c>
      <c r="F50" s="1">
        <v>0</v>
      </c>
      <c r="G50" s="2">
        <f t="shared" si="0"/>
        <v>303513.42839999998</v>
      </c>
      <c r="H50" s="2">
        <f t="shared" si="1"/>
        <v>0.19999999995343387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478516</v>
      </c>
      <c r="D53" s="1">
        <f>'PR-RAS'!E57</f>
        <v>470368.22</v>
      </c>
      <c r="E53" s="1">
        <v>0</v>
      </c>
      <c r="F53" s="1">
        <v>0</v>
      </c>
      <c r="G53" s="2">
        <f t="shared" si="0"/>
        <v>73801.126879999996</v>
      </c>
      <c r="H53" s="2">
        <f t="shared" si="1"/>
        <v>0.21999999997206032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1610832</v>
      </c>
      <c r="D54" s="1">
        <f>'PR-RAS'!E58</f>
        <v>1582033.58</v>
      </c>
      <c r="E54" s="1">
        <v>0</v>
      </c>
      <c r="F54" s="1">
        <v>0</v>
      </c>
      <c r="G54" s="2">
        <f t="shared" si="0"/>
        <v>253069.65547999999</v>
      </c>
      <c r="H54" s="2">
        <f t="shared" si="1"/>
        <v>0.41999999992549419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3654402</v>
      </c>
      <c r="D55" s="1">
        <f>'PR-RAS'!E59</f>
        <v>5408593.4199999999</v>
      </c>
      <c r="E55" s="1">
        <v>0</v>
      </c>
      <c r="F55" s="1">
        <v>0</v>
      </c>
      <c r="G55" s="2">
        <f t="shared" si="0"/>
        <v>781465.79735999997</v>
      </c>
      <c r="H55" s="2">
        <f t="shared" si="1"/>
        <v>0.41999999992549419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1694566</v>
      </c>
      <c r="D56" s="1">
        <f>'PR-RAS'!E60</f>
        <v>1714208.56</v>
      </c>
      <c r="E56" s="1">
        <v>0</v>
      </c>
      <c r="F56" s="1">
        <v>0</v>
      </c>
      <c r="G56" s="2">
        <f t="shared" si="0"/>
        <v>281764.07160000002</v>
      </c>
      <c r="H56" s="2">
        <f t="shared" si="1"/>
        <v>0.43999999994412065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1959836</v>
      </c>
      <c r="D57" s="1">
        <f>'PR-RAS'!E61</f>
        <v>3694384.86</v>
      </c>
      <c r="E57" s="1">
        <v>0</v>
      </c>
      <c r="F57" s="1">
        <v>0</v>
      </c>
      <c r="G57" s="2">
        <f t="shared" si="0"/>
        <v>523521.92031999992</v>
      </c>
      <c r="H57" s="2">
        <f t="shared" si="1"/>
        <v>0.14000000013038516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352200</v>
      </c>
      <c r="E58" s="1">
        <v>0</v>
      </c>
      <c r="F58" s="1">
        <v>0</v>
      </c>
      <c r="G58" s="2">
        <f t="shared" si="0"/>
        <v>40150.800000000003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352200</v>
      </c>
      <c r="E60" s="1">
        <v>0</v>
      </c>
      <c r="F60" s="1">
        <v>0</v>
      </c>
      <c r="G60" s="2">
        <f t="shared" si="0"/>
        <v>41559.599999999999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4809499</v>
      </c>
      <c r="D61" s="1">
        <f>'PR-RAS'!E65</f>
        <v>4070655.48</v>
      </c>
      <c r="E61" s="1">
        <v>0</v>
      </c>
      <c r="F61" s="1">
        <v>0</v>
      </c>
      <c r="G61" s="2">
        <f t="shared" si="0"/>
        <v>777048.59759999998</v>
      </c>
      <c r="H61" s="2">
        <f t="shared" si="1"/>
        <v>0.47999999998137355</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4150157</v>
      </c>
      <c r="D62" s="1">
        <f>'PR-RAS'!E66</f>
        <v>3388186.71</v>
      </c>
      <c r="E62" s="1">
        <v>0</v>
      </c>
      <c r="F62" s="1">
        <v>0</v>
      </c>
      <c r="G62" s="2">
        <f t="shared" si="0"/>
        <v>666518.35561999993</v>
      </c>
      <c r="H62" s="2">
        <f t="shared" si="1"/>
        <v>0.2900000000372529</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659342</v>
      </c>
      <c r="D63" s="1">
        <f>'PR-RAS'!E67</f>
        <v>682468.77</v>
      </c>
      <c r="E63" s="1">
        <v>0</v>
      </c>
      <c r="F63" s="1">
        <v>0</v>
      </c>
      <c r="G63" s="2">
        <f t="shared" si="0"/>
        <v>125505.33148000001</v>
      </c>
      <c r="H63" s="2">
        <f t="shared" si="1"/>
        <v>0.22999999998137355</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818932</v>
      </c>
      <c r="D70" s="1">
        <f>'PR-RAS'!E74</f>
        <v>379077.37</v>
      </c>
      <c r="E70" s="1">
        <v>0</v>
      </c>
      <c r="F70" s="1">
        <v>0</v>
      </c>
      <c r="G70" s="2">
        <f t="shared" si="0"/>
        <v>108818.98506000001</v>
      </c>
      <c r="H70" s="2">
        <f t="shared" si="1"/>
        <v>0.36999999999534339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184651</v>
      </c>
      <c r="D71" s="1">
        <f>'PR-RAS'!E75</f>
        <v>379077.37</v>
      </c>
      <c r="E71" s="1">
        <v>0</v>
      </c>
      <c r="F71" s="1">
        <v>0</v>
      </c>
      <c r="G71" s="2">
        <f t="shared" si="0"/>
        <v>65996.401800000007</v>
      </c>
      <c r="H71" s="2">
        <f t="shared" si="1"/>
        <v>0.36999999999534339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634281</v>
      </c>
      <c r="D72" s="1">
        <f>'PR-RAS'!E76</f>
        <v>0</v>
      </c>
      <c r="E72" s="1">
        <v>0</v>
      </c>
      <c r="F72" s="1">
        <v>0</v>
      </c>
      <c r="G72" s="2">
        <f t="shared" si="0"/>
        <v>45033.950999999994</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34452</v>
      </c>
      <c r="D73" s="1">
        <f>'PR-RAS'!E77</f>
        <v>153992.04999999999</v>
      </c>
      <c r="E73" s="1">
        <v>0</v>
      </c>
      <c r="F73" s="1">
        <v>0</v>
      </c>
      <c r="G73" s="2">
        <f t="shared" si="0"/>
        <v>24655.399199999996</v>
      </c>
      <c r="H73" s="2">
        <f t="shared" si="1"/>
        <v>4.9999999988358468E-2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34452</v>
      </c>
      <c r="D76" s="1">
        <f>'PR-RAS'!E80</f>
        <v>153992.04999999999</v>
      </c>
      <c r="E76" s="1">
        <v>0</v>
      </c>
      <c r="F76" s="1">
        <v>0</v>
      </c>
      <c r="G76" s="2">
        <f t="shared" si="0"/>
        <v>25682.707499999997</v>
      </c>
      <c r="H76" s="2">
        <f t="shared" si="1"/>
        <v>4.9999999988358468E-2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9993368</v>
      </c>
      <c r="D78" s="1">
        <f>'PR-RAS'!E82</f>
        <v>10670822.520000001</v>
      </c>
      <c r="E78" s="1">
        <v>0</v>
      </c>
      <c r="F78" s="1">
        <v>0</v>
      </c>
      <c r="G78" s="2">
        <f t="shared" si="0"/>
        <v>2412796.0040800003</v>
      </c>
      <c r="H78" s="2">
        <f t="shared" si="1"/>
        <v>0.47999999858438969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1848764</v>
      </c>
      <c r="D79" s="1">
        <f>'PR-RAS'!E83</f>
        <v>1209057.68</v>
      </c>
      <c r="E79" s="1">
        <v>0</v>
      </c>
      <c r="F79" s="1">
        <v>0</v>
      </c>
      <c r="G79" s="2">
        <f t="shared" si="0"/>
        <v>332816.59007999994</v>
      </c>
      <c r="H79" s="2">
        <f t="shared" si="1"/>
        <v>0.32000000006519258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76304</v>
      </c>
      <c r="D81" s="1">
        <f>'PR-RAS'!E85</f>
        <v>170883.27</v>
      </c>
      <c r="E81" s="1">
        <v>0</v>
      </c>
      <c r="F81" s="1">
        <v>0</v>
      </c>
      <c r="G81" s="2">
        <f t="shared" si="0"/>
        <v>33445.643199999999</v>
      </c>
      <c r="H81" s="2">
        <f t="shared" si="1"/>
        <v>0.26999999998952262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1769894</v>
      </c>
      <c r="D82" s="1">
        <f>'PR-RAS'!E86</f>
        <v>1035623.68</v>
      </c>
      <c r="E82" s="1">
        <v>0</v>
      </c>
      <c r="F82" s="1">
        <v>0</v>
      </c>
      <c r="G82" s="2">
        <f t="shared" si="0"/>
        <v>311132.45016000007</v>
      </c>
      <c r="H82" s="2">
        <f t="shared" si="1"/>
        <v>0.31999999994877726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2566</v>
      </c>
      <c r="D83" s="1">
        <f>'PR-RAS'!E87</f>
        <v>2550.73</v>
      </c>
      <c r="E83" s="1">
        <v>0</v>
      </c>
      <c r="F83" s="1">
        <v>0</v>
      </c>
      <c r="G83" s="2">
        <f t="shared" si="0"/>
        <v>628.73172</v>
      </c>
      <c r="H83" s="2">
        <f t="shared" si="1"/>
        <v>0.26999999999998181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8137197</v>
      </c>
      <c r="D87" s="1">
        <f>'PR-RAS'!E91</f>
        <v>9461764.8400000017</v>
      </c>
      <c r="E87" s="1">
        <v>0</v>
      </c>
      <c r="F87" s="1">
        <v>0</v>
      </c>
      <c r="G87" s="2">
        <f t="shared" si="0"/>
        <v>2327222.4944799999</v>
      </c>
      <c r="H87" s="2">
        <f t="shared" si="1"/>
        <v>0.15999999828636646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1766815</v>
      </c>
      <c r="D88" s="1">
        <f>'PR-RAS'!E92</f>
        <v>1845190.86</v>
      </c>
      <c r="E88" s="1">
        <v>0</v>
      </c>
      <c r="F88" s="1">
        <v>0</v>
      </c>
      <c r="G88" s="2">
        <f t="shared" si="0"/>
        <v>474776.11464000004</v>
      </c>
      <c r="H88" s="2">
        <f t="shared" si="1"/>
        <v>0.13999999989755452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5053762</v>
      </c>
      <c r="D89" s="1">
        <f>'PR-RAS'!E93</f>
        <v>6324482.79</v>
      </c>
      <c r="E89" s="1">
        <v>0</v>
      </c>
      <c r="F89" s="1">
        <v>0</v>
      </c>
      <c r="G89" s="2">
        <f t="shared" si="0"/>
        <v>1557840.0270399998</v>
      </c>
      <c r="H89" s="2">
        <f t="shared" si="1"/>
        <v>0.2099999999627471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1100827</v>
      </c>
      <c r="D90" s="1">
        <f>'PR-RAS'!E94</f>
        <v>1215849.55</v>
      </c>
      <c r="E90" s="1">
        <v>0</v>
      </c>
      <c r="F90" s="1">
        <v>0</v>
      </c>
      <c r="G90" s="2">
        <f t="shared" si="0"/>
        <v>314394.82289999997</v>
      </c>
      <c r="H90" s="2">
        <f t="shared" si="1"/>
        <v>0.44999999995343387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215793</v>
      </c>
      <c r="D93" s="1">
        <f>'PR-RAS'!E97</f>
        <v>76241.64</v>
      </c>
      <c r="E93" s="1">
        <v>0</v>
      </c>
      <c r="F93" s="1">
        <v>0</v>
      </c>
      <c r="G93" s="2">
        <f t="shared" si="0"/>
        <v>33881.417760000004</v>
      </c>
      <c r="H93" s="2">
        <f t="shared" si="1"/>
        <v>0.36000000000058208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7407</v>
      </c>
      <c r="D94" s="1">
        <f>'PR-RAS'!E98</f>
        <v>0</v>
      </c>
      <c r="E94" s="1">
        <v>0</v>
      </c>
      <c r="F94" s="1">
        <v>0</v>
      </c>
      <c r="G94" s="2">
        <f t="shared" si="0"/>
        <v>688.851</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7407</v>
      </c>
      <c r="D101" s="1">
        <f>'PR-RAS'!E105</f>
        <v>0</v>
      </c>
      <c r="E101" s="1">
        <v>0</v>
      </c>
      <c r="F101" s="1">
        <v>0</v>
      </c>
      <c r="G101" s="2">
        <f t="shared" si="0"/>
        <v>740.7</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46227241</v>
      </c>
      <c r="D102" s="1">
        <f>'PR-RAS'!E106</f>
        <v>43583516.009999998</v>
      </c>
      <c r="E102" s="1">
        <v>0</v>
      </c>
      <c r="F102" s="1">
        <v>0</v>
      </c>
      <c r="G102" s="2">
        <f t="shared" si="0"/>
        <v>13472821.57502</v>
      </c>
      <c r="H102" s="2">
        <f t="shared" si="1"/>
        <v>9.9999979138374329E-3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3660998</v>
      </c>
      <c r="D103" s="1">
        <f>'PR-RAS'!E107</f>
        <v>4670082.8100000005</v>
      </c>
      <c r="E103" s="1">
        <v>0</v>
      </c>
      <c r="F103" s="1">
        <v>0</v>
      </c>
      <c r="G103" s="2">
        <f t="shared" si="0"/>
        <v>1326118.68924</v>
      </c>
      <c r="H103" s="2">
        <f t="shared" si="1"/>
        <v>0.18999999947845936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482236</v>
      </c>
      <c r="D105" s="1">
        <f>'PR-RAS'!E109</f>
        <v>415723.08</v>
      </c>
      <c r="E105" s="1">
        <v>0</v>
      </c>
      <c r="F105" s="1">
        <v>0</v>
      </c>
      <c r="G105" s="2">
        <f t="shared" si="0"/>
        <v>136622.94464</v>
      </c>
      <c r="H105" s="2">
        <f t="shared" si="1"/>
        <v>8.0000000016298145E-2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153514</v>
      </c>
      <c r="D106" s="1">
        <f>'PR-RAS'!E110</f>
        <v>111262.24</v>
      </c>
      <c r="E106" s="1">
        <v>0</v>
      </c>
      <c r="F106" s="1">
        <v>0</v>
      </c>
      <c r="G106" s="2">
        <f t="shared" si="0"/>
        <v>39484.040399999998</v>
      </c>
      <c r="H106" s="2">
        <f t="shared" si="1"/>
        <v>0.24000000000523869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3025248</v>
      </c>
      <c r="D107" s="1">
        <f>'PR-RAS'!E111</f>
        <v>4143097.49</v>
      </c>
      <c r="E107" s="1">
        <v>0</v>
      </c>
      <c r="F107" s="1">
        <v>0</v>
      </c>
      <c r="G107" s="2">
        <f t="shared" si="0"/>
        <v>1199012.95588</v>
      </c>
      <c r="H107" s="2">
        <f t="shared" si="1"/>
        <v>0.49000000022351742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4040745</v>
      </c>
      <c r="D108" s="1">
        <f>'PR-RAS'!E112</f>
        <v>2199072.9500000002</v>
      </c>
      <c r="E108" s="1">
        <v>0</v>
      </c>
      <c r="F108" s="1">
        <v>0</v>
      </c>
      <c r="G108" s="2">
        <f t="shared" si="0"/>
        <v>902961.32630000007</v>
      </c>
      <c r="H108" s="2">
        <f t="shared" si="1"/>
        <v>4.9999999813735485E-2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1279.25</v>
      </c>
      <c r="E109" s="1">
        <v>0</v>
      </c>
      <c r="F109" s="1">
        <v>0</v>
      </c>
      <c r="G109" s="2">
        <f t="shared" si="0"/>
        <v>276.31799999999998</v>
      </c>
      <c r="H109" s="2">
        <f t="shared" si="1"/>
        <v>0.25</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51008</v>
      </c>
      <c r="D110" s="1">
        <f>'PR-RAS'!E114</f>
        <v>71156.210000000006</v>
      </c>
      <c r="E110" s="1">
        <v>0</v>
      </c>
      <c r="F110" s="1">
        <v>0</v>
      </c>
      <c r="G110" s="2">
        <f t="shared" si="0"/>
        <v>21071.925780000001</v>
      </c>
      <c r="H110" s="2">
        <f t="shared" si="1"/>
        <v>0.21000000000640284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413</v>
      </c>
      <c r="D111" s="1">
        <f>'PR-RAS'!E115</f>
        <v>677.27</v>
      </c>
      <c r="E111" s="1">
        <v>0</v>
      </c>
      <c r="F111" s="1">
        <v>0</v>
      </c>
      <c r="G111" s="2">
        <f t="shared" si="0"/>
        <v>194.42939999999999</v>
      </c>
      <c r="H111" s="2">
        <f t="shared" si="1"/>
        <v>0.26999999999998181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3989324</v>
      </c>
      <c r="D113" s="1">
        <f>'PR-RAS'!E117</f>
        <v>2125960.2200000002</v>
      </c>
      <c r="E113" s="1">
        <v>0</v>
      </c>
      <c r="F113" s="1">
        <v>0</v>
      </c>
      <c r="G113" s="2">
        <f t="shared" si="0"/>
        <v>923019.37728000002</v>
      </c>
      <c r="H113" s="2">
        <f t="shared" si="1"/>
        <v>0.22000000020489097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38525498</v>
      </c>
      <c r="D116" s="1">
        <f>'PR-RAS'!E120</f>
        <v>36714360.25</v>
      </c>
      <c r="E116" s="1">
        <v>0</v>
      </c>
      <c r="F116" s="1">
        <v>0</v>
      </c>
      <c r="G116" s="2">
        <f t="shared" si="0"/>
        <v>12874735.127500001</v>
      </c>
      <c r="H116" s="2">
        <f t="shared" si="1"/>
        <v>0.25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22946968</v>
      </c>
      <c r="D117" s="1">
        <f>'PR-RAS'!E121</f>
        <v>19128046.68</v>
      </c>
      <c r="E117" s="1">
        <v>0</v>
      </c>
      <c r="F117" s="1">
        <v>0</v>
      </c>
      <c r="G117" s="2">
        <f t="shared" si="0"/>
        <v>7099555.1177600008</v>
      </c>
      <c r="H117" s="2">
        <f t="shared" si="1"/>
        <v>0.32000000029802322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15578530</v>
      </c>
      <c r="D118" s="1">
        <f>'PR-RAS'!E122</f>
        <v>17586313.57</v>
      </c>
      <c r="E118" s="1">
        <v>0</v>
      </c>
      <c r="F118" s="1">
        <v>0</v>
      </c>
      <c r="G118" s="2">
        <f t="shared" si="0"/>
        <v>5937885.3853800008</v>
      </c>
      <c r="H118" s="2">
        <f t="shared" si="1"/>
        <v>0.42999999970197678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427244</v>
      </c>
      <c r="D120" s="1">
        <f>'PR-RAS'!E124</f>
        <v>892963.81</v>
      </c>
      <c r="E120" s="1">
        <v>0</v>
      </c>
      <c r="F120" s="1">
        <v>0</v>
      </c>
      <c r="G120" s="2">
        <f t="shared" si="0"/>
        <v>263367.42278000002</v>
      </c>
      <c r="H120" s="2">
        <f t="shared" si="1"/>
        <v>0.18999999994412065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427244</v>
      </c>
      <c r="D124" s="1">
        <f>'PR-RAS'!E128</f>
        <v>892963.81</v>
      </c>
      <c r="E124" s="1">
        <v>0</v>
      </c>
      <c r="F124" s="1">
        <v>0</v>
      </c>
      <c r="G124" s="2">
        <f t="shared" si="0"/>
        <v>272220.10926</v>
      </c>
      <c r="H124" s="2">
        <f t="shared" si="1"/>
        <v>0.18999999994412065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427244</v>
      </c>
      <c r="D125" s="1">
        <f>'PR-RAS'!E129</f>
        <v>892963.81</v>
      </c>
      <c r="E125" s="1">
        <v>0</v>
      </c>
      <c r="F125" s="1">
        <v>0</v>
      </c>
      <c r="G125" s="2">
        <f t="shared" si="0"/>
        <v>274433.28088000003</v>
      </c>
      <c r="H125" s="2">
        <f t="shared" si="1"/>
        <v>0.18999999994412065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910176</v>
      </c>
      <c r="D135" s="1">
        <f>'PR-RAS'!E139</f>
        <v>1402353.27</v>
      </c>
      <c r="E135" s="1">
        <v>0</v>
      </c>
      <c r="F135" s="1">
        <v>0</v>
      </c>
      <c r="G135" s="2">
        <f t="shared" si="0"/>
        <v>497794.26036000001</v>
      </c>
      <c r="H135" s="2">
        <f t="shared" si="1"/>
        <v>0.27000000001862645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832272</v>
      </c>
      <c r="D136" s="1">
        <f>'PR-RAS'!E140</f>
        <v>1374299.09</v>
      </c>
      <c r="E136" s="1">
        <v>0</v>
      </c>
      <c r="F136" s="1">
        <v>0</v>
      </c>
      <c r="G136" s="2">
        <f t="shared" si="0"/>
        <v>483417.47430000006</v>
      </c>
      <c r="H136" s="2">
        <f t="shared" si="1"/>
        <v>9.0000000083819032E-2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832272</v>
      </c>
      <c r="D145" s="1">
        <f>'PR-RAS'!E149</f>
        <v>1374299.09</v>
      </c>
      <c r="E145" s="1">
        <v>0</v>
      </c>
      <c r="F145" s="1">
        <v>0</v>
      </c>
      <c r="G145" s="2">
        <f t="shared" si="0"/>
        <v>515645.30592000001</v>
      </c>
      <c r="H145" s="2">
        <f t="shared" si="1"/>
        <v>9.0000000083819032E-2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77904</v>
      </c>
      <c r="D146" s="1">
        <f>'PR-RAS'!E150</f>
        <v>28054.18</v>
      </c>
      <c r="E146" s="1">
        <v>0</v>
      </c>
      <c r="F146" s="1">
        <v>0</v>
      </c>
      <c r="G146" s="2">
        <f t="shared" si="0"/>
        <v>19431.792199999996</v>
      </c>
      <c r="H146" s="2">
        <f t="shared" si="1"/>
        <v>0.18000000000029104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115770248</v>
      </c>
      <c r="D147" s="1">
        <f>'PR-RAS'!E151</f>
        <v>130987780.69</v>
      </c>
      <c r="E147" s="1">
        <v>0</v>
      </c>
      <c r="F147" s="1">
        <v>0</v>
      </c>
      <c r="G147" s="2">
        <f t="shared" si="0"/>
        <v>55150888.169479996</v>
      </c>
      <c r="H147" s="2">
        <f t="shared" si="1"/>
        <v>0.31000000238418579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12476832</v>
      </c>
      <c r="D148" s="1">
        <f>'PR-RAS'!E152</f>
        <v>13438651.139999999</v>
      </c>
      <c r="E148" s="1">
        <v>0</v>
      </c>
      <c r="F148" s="1">
        <v>0</v>
      </c>
      <c r="G148" s="2">
        <f t="shared" si="0"/>
        <v>5785057.7391599994</v>
      </c>
      <c r="H148" s="2">
        <f t="shared" si="1"/>
        <v>0.1399999987334013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9796975</v>
      </c>
      <c r="D149" s="1">
        <f>'PR-RAS'!E153</f>
        <v>10802310.27</v>
      </c>
      <c r="E149" s="1">
        <v>0</v>
      </c>
      <c r="F149" s="1">
        <v>0</v>
      </c>
      <c r="G149" s="2">
        <f t="shared" si="0"/>
        <v>4647436.13992</v>
      </c>
      <c r="H149" s="2">
        <f t="shared" si="1"/>
        <v>0.26999999955296516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9796975</v>
      </c>
      <c r="D150" s="1">
        <f>'PR-RAS'!E154</f>
        <v>10802310.27</v>
      </c>
      <c r="E150" s="1">
        <v>0</v>
      </c>
      <c r="F150" s="1">
        <v>0</v>
      </c>
      <c r="G150" s="2">
        <f t="shared" si="0"/>
        <v>4678837.7354600001</v>
      </c>
      <c r="H150" s="2">
        <f t="shared" si="1"/>
        <v>0.26999999955296516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1063355</v>
      </c>
      <c r="D154" s="1">
        <f>'PR-RAS'!E158</f>
        <v>860356.01</v>
      </c>
      <c r="E154" s="1">
        <v>0</v>
      </c>
      <c r="F154" s="1">
        <v>0</v>
      </c>
      <c r="G154" s="2">
        <f t="shared" si="0"/>
        <v>425962.25406000001</v>
      </c>
      <c r="H154" s="2">
        <f t="shared" si="1"/>
        <v>1.0000000009313226E-2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1616502</v>
      </c>
      <c r="D155" s="1">
        <f>'PR-RAS'!E159</f>
        <v>1775984.86</v>
      </c>
      <c r="E155" s="1">
        <v>0</v>
      </c>
      <c r="F155" s="1">
        <v>0</v>
      </c>
      <c r="G155" s="2">
        <f t="shared" si="0"/>
        <v>795944.64488000004</v>
      </c>
      <c r="H155" s="2">
        <f t="shared" si="1"/>
        <v>0.13999999989755452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1616502</v>
      </c>
      <c r="D157" s="1">
        <f>'PR-RAS'!E161</f>
        <v>1775984.86</v>
      </c>
      <c r="E157" s="1">
        <v>0</v>
      </c>
      <c r="F157" s="1">
        <v>0</v>
      </c>
      <c r="G157" s="2">
        <f t="shared" si="0"/>
        <v>806281.5883200001</v>
      </c>
      <c r="H157" s="2">
        <f t="shared" si="1"/>
        <v>0.13999999989755452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37503157</v>
      </c>
      <c r="D159" s="1">
        <f>'PR-RAS'!E163</f>
        <v>37256691.869999997</v>
      </c>
      <c r="E159" s="1">
        <v>0</v>
      </c>
      <c r="F159" s="1">
        <v>0</v>
      </c>
      <c r="G159" s="2">
        <f t="shared" si="0"/>
        <v>17698613.436919998</v>
      </c>
      <c r="H159" s="2">
        <f t="shared" si="1"/>
        <v>0.13000000268220901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440088</v>
      </c>
      <c r="D160" s="1">
        <f>'PR-RAS'!E164</f>
        <v>574456.35</v>
      </c>
      <c r="E160" s="1">
        <v>0</v>
      </c>
      <c r="F160" s="1">
        <v>0</v>
      </c>
      <c r="G160" s="2">
        <f t="shared" si="0"/>
        <v>252651.11129999999</v>
      </c>
      <c r="H160" s="2">
        <f t="shared" si="1"/>
        <v>0.34999999997671694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59321</v>
      </c>
      <c r="D161" s="1">
        <f>'PR-RAS'!E165</f>
        <v>101916.99</v>
      </c>
      <c r="E161" s="1">
        <v>0</v>
      </c>
      <c r="F161" s="1">
        <v>0</v>
      </c>
      <c r="G161" s="2">
        <f t="shared" si="0"/>
        <v>42104.796799999996</v>
      </c>
      <c r="H161" s="2">
        <f t="shared" si="1"/>
        <v>9.9999999947613105E-3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343277</v>
      </c>
      <c r="D162" s="1">
        <f>'PR-RAS'!E166</f>
        <v>431120</v>
      </c>
      <c r="E162" s="1">
        <v>0</v>
      </c>
      <c r="F162" s="1">
        <v>0</v>
      </c>
      <c r="G162" s="2">
        <f t="shared" si="0"/>
        <v>194088.23699999999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31075</v>
      </c>
      <c r="D163" s="1">
        <f>'PR-RAS'!E167</f>
        <v>32792.160000000003</v>
      </c>
      <c r="E163" s="1">
        <v>0</v>
      </c>
      <c r="F163" s="1">
        <v>0</v>
      </c>
      <c r="G163" s="2">
        <f t="shared" si="0"/>
        <v>15658.809840000002</v>
      </c>
      <c r="H163" s="2">
        <f t="shared" si="1"/>
        <v>0.16000000000349246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6415</v>
      </c>
      <c r="D164" s="1">
        <f>'PR-RAS'!E168</f>
        <v>8627.2000000000007</v>
      </c>
      <c r="E164" s="1">
        <v>0</v>
      </c>
      <c r="F164" s="1">
        <v>0</v>
      </c>
      <c r="G164" s="2">
        <f t="shared" si="0"/>
        <v>3858.1122000000005</v>
      </c>
      <c r="H164" s="2">
        <f t="shared" si="1"/>
        <v>0.2000000000007276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3468726</v>
      </c>
      <c r="D165" s="1">
        <f>'PR-RAS'!E169</f>
        <v>3889767.5100000002</v>
      </c>
      <c r="E165" s="1">
        <v>0</v>
      </c>
      <c r="F165" s="1">
        <v>0</v>
      </c>
      <c r="G165" s="2">
        <f t="shared" si="0"/>
        <v>1844714.8072800001</v>
      </c>
      <c r="H165" s="2">
        <f t="shared" si="1"/>
        <v>0.48999999975785613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310313</v>
      </c>
      <c r="D166" s="1">
        <f>'PR-RAS'!E170</f>
        <v>359616.59</v>
      </c>
      <c r="E166" s="1">
        <v>0</v>
      </c>
      <c r="F166" s="1">
        <v>0</v>
      </c>
      <c r="G166" s="2">
        <f t="shared" si="0"/>
        <v>169875.11970000001</v>
      </c>
      <c r="H166" s="2">
        <f t="shared" si="1"/>
        <v>0.40999999997438863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4023</v>
      </c>
      <c r="D167" s="1">
        <f>'PR-RAS'!E171</f>
        <v>4617</v>
      </c>
      <c r="E167" s="1">
        <v>0</v>
      </c>
      <c r="F167" s="1">
        <v>0</v>
      </c>
      <c r="G167" s="2">
        <f t="shared" si="0"/>
        <v>2200.6620000000003</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3131765</v>
      </c>
      <c r="D168" s="1">
        <f>'PR-RAS'!E172</f>
        <v>3466927.7</v>
      </c>
      <c r="E168" s="1">
        <v>0</v>
      </c>
      <c r="F168" s="1">
        <v>0</v>
      </c>
      <c r="G168" s="2">
        <f t="shared" si="0"/>
        <v>1680958.6068000002</v>
      </c>
      <c r="H168" s="2">
        <f t="shared" si="1"/>
        <v>0.29999999981373549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8889</v>
      </c>
      <c r="D169" s="1">
        <f>'PR-RAS'!E173</f>
        <v>34860.93</v>
      </c>
      <c r="E169" s="1">
        <v>0</v>
      </c>
      <c r="F169" s="1">
        <v>0</v>
      </c>
      <c r="G169" s="2">
        <f t="shared" si="0"/>
        <v>13206.62448</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2279</v>
      </c>
      <c r="D170" s="1">
        <f>'PR-RAS'!E174</f>
        <v>1709</v>
      </c>
      <c r="E170" s="1">
        <v>0</v>
      </c>
      <c r="F170" s="1">
        <v>0</v>
      </c>
      <c r="G170" s="2">
        <f t="shared" si="0"/>
        <v>962.79300000000012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11457</v>
      </c>
      <c r="D172" s="1">
        <f>'PR-RAS'!E176</f>
        <v>22036.29</v>
      </c>
      <c r="E172" s="1">
        <v>0</v>
      </c>
      <c r="F172" s="1">
        <v>0</v>
      </c>
      <c r="G172" s="2">
        <f t="shared" si="0"/>
        <v>9495.5581800000018</v>
      </c>
      <c r="H172" s="2">
        <f t="shared" si="1"/>
        <v>0.29000000000087311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30807210</v>
      </c>
      <c r="D173" s="1">
        <f>'PR-RAS'!E177</f>
        <v>29058165.830000002</v>
      </c>
      <c r="E173" s="1">
        <v>0</v>
      </c>
      <c r="F173" s="1">
        <v>0</v>
      </c>
      <c r="G173" s="2">
        <f t="shared" si="0"/>
        <v>15294849.165519997</v>
      </c>
      <c r="H173" s="2">
        <f t="shared" si="1"/>
        <v>0.16999999806284904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1704763</v>
      </c>
      <c r="D174" s="1">
        <f>'PR-RAS'!E178</f>
        <v>1987876.54</v>
      </c>
      <c r="E174" s="1">
        <v>0</v>
      </c>
      <c r="F174" s="1">
        <v>0</v>
      </c>
      <c r="G174" s="2">
        <f t="shared" si="0"/>
        <v>982729.28183999995</v>
      </c>
      <c r="H174" s="2">
        <f t="shared" si="1"/>
        <v>0.4599999999627471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8577910</v>
      </c>
      <c r="D175" s="1">
        <f>'PR-RAS'!E179</f>
        <v>7174744.6100000003</v>
      </c>
      <c r="E175" s="1">
        <v>0</v>
      </c>
      <c r="F175" s="1">
        <v>0</v>
      </c>
      <c r="G175" s="2">
        <f t="shared" si="0"/>
        <v>3989367.4642799995</v>
      </c>
      <c r="H175" s="2">
        <f t="shared" si="1"/>
        <v>0.38999999966472387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717738</v>
      </c>
      <c r="D176" s="1">
        <f>'PR-RAS'!E180</f>
        <v>347507.92</v>
      </c>
      <c r="E176" s="1">
        <v>0</v>
      </c>
      <c r="F176" s="1">
        <v>0</v>
      </c>
      <c r="G176" s="2">
        <f t="shared" si="0"/>
        <v>247231.92199999996</v>
      </c>
      <c r="H176" s="2">
        <f t="shared" si="1"/>
        <v>8.0000000016298145E-2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14295189</v>
      </c>
      <c r="D177" s="1">
        <f>'PR-RAS'!E181</f>
        <v>13616817.34</v>
      </c>
      <c r="E177" s="1">
        <v>0</v>
      </c>
      <c r="F177" s="1">
        <v>0</v>
      </c>
      <c r="G177" s="2">
        <f t="shared" si="0"/>
        <v>7309072.9676799998</v>
      </c>
      <c r="H177" s="2">
        <f t="shared" si="1"/>
        <v>0.33999999985098839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1456838</v>
      </c>
      <c r="D178" s="1">
        <f>'PR-RAS'!E182</f>
        <v>1409208.83</v>
      </c>
      <c r="E178" s="1">
        <v>0</v>
      </c>
      <c r="F178" s="1">
        <v>0</v>
      </c>
      <c r="G178" s="2">
        <f t="shared" si="0"/>
        <v>756720.25182</v>
      </c>
      <c r="H178" s="2">
        <f t="shared" si="1"/>
        <v>0.16999999992549419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255884</v>
      </c>
      <c r="D179" s="1">
        <f>'PR-RAS'!E183</f>
        <v>390315.2</v>
      </c>
      <c r="E179" s="1">
        <v>0</v>
      </c>
      <c r="F179" s="1">
        <v>0</v>
      </c>
      <c r="G179" s="2">
        <f t="shared" si="0"/>
        <v>184499.5632</v>
      </c>
      <c r="H179" s="2">
        <f t="shared" si="1"/>
        <v>0.20000000001164153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1625090</v>
      </c>
      <c r="D180" s="1">
        <f>'PR-RAS'!E184</f>
        <v>1615612.25</v>
      </c>
      <c r="E180" s="1">
        <v>0</v>
      </c>
      <c r="F180" s="1">
        <v>0</v>
      </c>
      <c r="G180" s="2">
        <f t="shared" si="0"/>
        <v>869280.29550000001</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686371</v>
      </c>
      <c r="D181" s="1">
        <f>'PR-RAS'!E185</f>
        <v>854090.93</v>
      </c>
      <c r="E181" s="1">
        <v>0</v>
      </c>
      <c r="F181" s="1">
        <v>0</v>
      </c>
      <c r="G181" s="2">
        <f t="shared" si="0"/>
        <v>431019.51480000006</v>
      </c>
      <c r="H181" s="2">
        <f t="shared" si="1"/>
        <v>6.9999999948777258E-2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1487427</v>
      </c>
      <c r="D182" s="1">
        <f>'PR-RAS'!E186</f>
        <v>1661992.21</v>
      </c>
      <c r="E182" s="1">
        <v>0</v>
      </c>
      <c r="F182" s="1">
        <v>0</v>
      </c>
      <c r="G182" s="2">
        <f t="shared" si="0"/>
        <v>870865.46701999998</v>
      </c>
      <c r="H182" s="2">
        <f t="shared" si="1"/>
        <v>0.2099999999627471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31707</v>
      </c>
      <c r="D183" s="1">
        <f>'PR-RAS'!E187</f>
        <v>55110.02</v>
      </c>
      <c r="E183" s="1">
        <v>0</v>
      </c>
      <c r="F183" s="1">
        <v>0</v>
      </c>
      <c r="G183" s="2">
        <f t="shared" si="0"/>
        <v>25830.721279999994</v>
      </c>
      <c r="H183" s="2">
        <f t="shared" si="1"/>
        <v>1.9999999996798579E-2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2755426</v>
      </c>
      <c r="D184" s="1">
        <f>'PR-RAS'!E188</f>
        <v>3679192.1599999997</v>
      </c>
      <c r="E184" s="1">
        <v>0</v>
      </c>
      <c r="F184" s="1">
        <v>0</v>
      </c>
      <c r="G184" s="2">
        <f t="shared" si="0"/>
        <v>1850827.28856</v>
      </c>
      <c r="H184" s="2">
        <f t="shared" si="1"/>
        <v>0.15999999968335032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513662</v>
      </c>
      <c r="D185" s="1">
        <f>'PR-RAS'!E189</f>
        <v>252858.44</v>
      </c>
      <c r="E185" s="1">
        <v>0</v>
      </c>
      <c r="F185" s="1">
        <v>0</v>
      </c>
      <c r="G185" s="2">
        <f t="shared" si="0"/>
        <v>187565.71392000001</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114136</v>
      </c>
      <c r="D186" s="1">
        <f>'PR-RAS'!E190</f>
        <v>363333.36</v>
      </c>
      <c r="E186" s="1">
        <v>0</v>
      </c>
      <c r="F186" s="1">
        <v>0</v>
      </c>
      <c r="G186" s="2">
        <f t="shared" si="0"/>
        <v>155548.50320000001</v>
      </c>
      <c r="H186" s="2">
        <f t="shared" si="1"/>
        <v>0.35999999998603016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91226</v>
      </c>
      <c r="D187" s="1">
        <f>'PR-RAS'!E191</f>
        <v>255668.04</v>
      </c>
      <c r="E187" s="1">
        <v>0</v>
      </c>
      <c r="F187" s="1">
        <v>0</v>
      </c>
      <c r="G187" s="2">
        <f t="shared" si="0"/>
        <v>112076.54688000001</v>
      </c>
      <c r="H187" s="2">
        <f t="shared" si="1"/>
        <v>4.0000000008149073E-2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123770</v>
      </c>
      <c r="D188" s="1">
        <f>'PR-RAS'!E192</f>
        <v>253199</v>
      </c>
      <c r="E188" s="1">
        <v>0</v>
      </c>
      <c r="F188" s="1">
        <v>0</v>
      </c>
      <c r="G188" s="2">
        <f t="shared" si="0"/>
        <v>117841.416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172957</v>
      </c>
      <c r="D189" s="1">
        <f>'PR-RAS'!E193</f>
        <v>270094.12</v>
      </c>
      <c r="E189" s="1">
        <v>0</v>
      </c>
      <c r="F189" s="1">
        <v>0</v>
      </c>
      <c r="G189" s="2">
        <f t="shared" si="0"/>
        <v>134071.30512</v>
      </c>
      <c r="H189" s="2">
        <f t="shared" si="1"/>
        <v>0.11999999999534339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168385</v>
      </c>
      <c r="D190" s="1">
        <f>'PR-RAS'!E194</f>
        <v>160312.17000000001</v>
      </c>
      <c r="E190" s="1">
        <v>0</v>
      </c>
      <c r="F190" s="1">
        <v>0</v>
      </c>
      <c r="G190" s="2">
        <f t="shared" si="0"/>
        <v>92422.76526</v>
      </c>
      <c r="H190" s="2">
        <f t="shared" si="1"/>
        <v>0.17000000001280569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1571290</v>
      </c>
      <c r="D191" s="1">
        <f>'PR-RAS'!E195</f>
        <v>2123727.0299999998</v>
      </c>
      <c r="E191" s="1">
        <v>0</v>
      </c>
      <c r="F191" s="1">
        <v>0</v>
      </c>
      <c r="G191" s="2">
        <f t="shared" si="0"/>
        <v>1105561.3713999998</v>
      </c>
      <c r="H191" s="2">
        <f t="shared" si="1"/>
        <v>2.9999999795109034E-2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1230249</v>
      </c>
      <c r="D192" s="1">
        <f>'PR-RAS'!E196</f>
        <v>1195174.67</v>
      </c>
      <c r="E192" s="1">
        <v>0</v>
      </c>
      <c r="F192" s="1">
        <v>0</v>
      </c>
      <c r="G192" s="2">
        <f t="shared" si="0"/>
        <v>691534.28293999995</v>
      </c>
      <c r="H192" s="2">
        <f t="shared" si="1"/>
        <v>0.33000000007450581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1044301</v>
      </c>
      <c r="D198" s="1">
        <f>'PR-RAS'!E202</f>
        <v>972950.56</v>
      </c>
      <c r="E198" s="1">
        <v>0</v>
      </c>
      <c r="F198" s="1">
        <v>0</v>
      </c>
      <c r="G198" s="2">
        <f t="shared" si="0"/>
        <v>589069.81764000002</v>
      </c>
      <c r="H198" s="2">
        <f t="shared" si="1"/>
        <v>0.43999999994412065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683467</v>
      </c>
      <c r="D200" s="1">
        <f>'PR-RAS'!E204</f>
        <v>669521.27</v>
      </c>
      <c r="E200" s="1">
        <v>0</v>
      </c>
      <c r="F200" s="1">
        <v>0</v>
      </c>
      <c r="G200" s="2">
        <f t="shared" si="0"/>
        <v>402479.39846000005</v>
      </c>
      <c r="H200" s="2">
        <f t="shared" si="1"/>
        <v>0.27000000001862645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360834</v>
      </c>
      <c r="D201" s="1">
        <f>'PR-RAS'!E205</f>
        <v>303429.28999999998</v>
      </c>
      <c r="E201" s="1">
        <v>0</v>
      </c>
      <c r="F201" s="1">
        <v>0</v>
      </c>
      <c r="G201" s="2">
        <f t="shared" si="0"/>
        <v>193538.516</v>
      </c>
      <c r="H201" s="2">
        <f t="shared" si="1"/>
        <v>0.28999999997904524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185948</v>
      </c>
      <c r="D206" s="1">
        <f>'PR-RAS'!E210</f>
        <v>222224.11</v>
      </c>
      <c r="E206" s="1">
        <v>0</v>
      </c>
      <c r="F206" s="1">
        <v>0</v>
      </c>
      <c r="G206" s="2">
        <f t="shared" si="0"/>
        <v>129231.22509999998</v>
      </c>
      <c r="H206" s="2">
        <f t="shared" si="1"/>
        <v>0.10999999998603016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137562</v>
      </c>
      <c r="D207" s="1">
        <f>'PR-RAS'!E211</f>
        <v>151089.89000000001</v>
      </c>
      <c r="E207" s="1">
        <v>0</v>
      </c>
      <c r="F207" s="1">
        <v>0</v>
      </c>
      <c r="G207" s="2">
        <f t="shared" si="0"/>
        <v>90586.806679999994</v>
      </c>
      <c r="H207" s="2">
        <f t="shared" si="1"/>
        <v>0.10999999998603016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11526</v>
      </c>
      <c r="D208" s="1">
        <f>'PR-RAS'!E212</f>
        <v>29803.05</v>
      </c>
      <c r="E208" s="1">
        <v>0</v>
      </c>
      <c r="F208" s="1">
        <v>0</v>
      </c>
      <c r="G208" s="2">
        <f t="shared" si="0"/>
        <v>14724.3447</v>
      </c>
      <c r="H208" s="2">
        <f t="shared" si="1"/>
        <v>4.9999999999272404E-2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254</v>
      </c>
      <c r="D209" s="1">
        <f>'PR-RAS'!E213</f>
        <v>151.99</v>
      </c>
      <c r="E209" s="1">
        <v>0</v>
      </c>
      <c r="F209" s="1">
        <v>0</v>
      </c>
      <c r="G209" s="2">
        <f t="shared" si="0"/>
        <v>116.05983999999999</v>
      </c>
      <c r="H209" s="2">
        <f t="shared" si="1"/>
        <v>9.9999999999909051E-3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36606</v>
      </c>
      <c r="D210" s="1">
        <f>'PR-RAS'!E214</f>
        <v>41179.18</v>
      </c>
      <c r="E210" s="1">
        <v>0</v>
      </c>
      <c r="F210" s="1">
        <v>0</v>
      </c>
      <c r="G210" s="2">
        <f t="shared" si="0"/>
        <v>24863.551240000001</v>
      </c>
      <c r="H210" s="2">
        <f t="shared" si="1"/>
        <v>0.18000000000029104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5257618</v>
      </c>
      <c r="D211" s="1">
        <f>'PR-RAS'!E215</f>
        <v>5578535.5499999998</v>
      </c>
      <c r="E211" s="1">
        <v>0</v>
      </c>
      <c r="F211" s="1">
        <v>0</v>
      </c>
      <c r="G211" s="2">
        <f t="shared" si="0"/>
        <v>3447084.7109999997</v>
      </c>
      <c r="H211" s="2">
        <f t="shared" si="1"/>
        <v>0.45000000018626451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647000</v>
      </c>
      <c r="D212" s="1">
        <f>'PR-RAS'!E216</f>
        <v>497000</v>
      </c>
      <c r="E212" s="1">
        <v>0</v>
      </c>
      <c r="F212" s="1">
        <v>0</v>
      </c>
      <c r="G212" s="2">
        <f t="shared" si="0"/>
        <v>346251</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647000</v>
      </c>
      <c r="D214" s="1">
        <f>'PR-RAS'!E218</f>
        <v>497000</v>
      </c>
      <c r="E214" s="1">
        <v>0</v>
      </c>
      <c r="F214" s="1">
        <v>0</v>
      </c>
      <c r="G214" s="2">
        <f t="shared" si="0"/>
        <v>349533</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4610618</v>
      </c>
      <c r="D215" s="1">
        <f>'PR-RAS'!E219</f>
        <v>5081535.55</v>
      </c>
      <c r="E215" s="1">
        <v>0</v>
      </c>
      <c r="F215" s="1">
        <v>0</v>
      </c>
      <c r="G215" s="2">
        <f t="shared" si="0"/>
        <v>3161569.4674</v>
      </c>
      <c r="H215" s="2">
        <f t="shared" si="1"/>
        <v>0.45000000018626451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138724</v>
      </c>
      <c r="D216" s="1">
        <f>'PR-RAS'!E220</f>
        <v>267239.45</v>
      </c>
      <c r="E216" s="1">
        <v>0</v>
      </c>
      <c r="F216" s="1">
        <v>0</v>
      </c>
      <c r="G216" s="2">
        <f t="shared" si="0"/>
        <v>144738.62350000002</v>
      </c>
      <c r="H216" s="2">
        <f t="shared" si="1"/>
        <v>0.45000000001164153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4471894</v>
      </c>
      <c r="D217" s="1">
        <f>'PR-RAS'!E221</f>
        <v>4744646.0999999996</v>
      </c>
      <c r="E217" s="1">
        <v>0</v>
      </c>
      <c r="F217" s="1">
        <v>0</v>
      </c>
      <c r="G217" s="2">
        <f t="shared" si="0"/>
        <v>3015616.2191999997</v>
      </c>
      <c r="H217" s="2">
        <f t="shared" si="1"/>
        <v>9.999999962747097E-2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69650</v>
      </c>
      <c r="E218" s="1">
        <v>0</v>
      </c>
      <c r="F218" s="1">
        <v>0</v>
      </c>
      <c r="G218" s="2">
        <f t="shared" si="0"/>
        <v>30228.1</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35728114</v>
      </c>
      <c r="D220" s="1">
        <f>'PR-RAS'!E224</f>
        <v>43533310.520000003</v>
      </c>
      <c r="E220" s="1">
        <v>0</v>
      </c>
      <c r="F220" s="1">
        <v>0</v>
      </c>
      <c r="G220" s="2">
        <f t="shared" si="0"/>
        <v>26892046.973760001</v>
      </c>
      <c r="H220" s="2">
        <f t="shared" si="1"/>
        <v>0.47999999672174454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1311829</v>
      </c>
      <c r="D227" s="1">
        <f>'PR-RAS'!E231</f>
        <v>842899.51</v>
      </c>
      <c r="E227" s="1">
        <v>0</v>
      </c>
      <c r="F227" s="1">
        <v>0</v>
      </c>
      <c r="G227" s="2">
        <f t="shared" si="0"/>
        <v>677463.93252000003</v>
      </c>
      <c r="H227" s="2">
        <f t="shared" si="1"/>
        <v>0.48999999999068677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356486</v>
      </c>
      <c r="D228" s="1">
        <f>'PR-RAS'!E232</f>
        <v>409875.91</v>
      </c>
      <c r="E228" s="1">
        <v>0</v>
      </c>
      <c r="F228" s="1">
        <v>0</v>
      </c>
      <c r="G228" s="2">
        <f t="shared" si="0"/>
        <v>267005.98513999995</v>
      </c>
      <c r="H228" s="2">
        <f t="shared" si="1"/>
        <v>9.0000000025611371E-2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955343</v>
      </c>
      <c r="D229" s="1">
        <f>'PR-RAS'!E233</f>
        <v>433023.6</v>
      </c>
      <c r="E229" s="1">
        <v>0</v>
      </c>
      <c r="F229" s="1">
        <v>0</v>
      </c>
      <c r="G229" s="2">
        <f t="shared" si="0"/>
        <v>415276.9656</v>
      </c>
      <c r="H229" s="2">
        <f t="shared" si="1"/>
        <v>0.40000000002328306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2742212</v>
      </c>
      <c r="D232" s="1">
        <f>'PR-RAS'!E236</f>
        <v>3982388.82</v>
      </c>
      <c r="E232" s="1">
        <v>0</v>
      </c>
      <c r="F232" s="1">
        <v>0</v>
      </c>
      <c r="G232" s="2">
        <f t="shared" si="0"/>
        <v>2473314.60684</v>
      </c>
      <c r="H232" s="2">
        <f t="shared" si="1"/>
        <v>0.18000000016763806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2192212</v>
      </c>
      <c r="D233" s="1">
        <f>'PR-RAS'!E237</f>
        <v>3232388.82</v>
      </c>
      <c r="E233" s="1">
        <v>0</v>
      </c>
      <c r="F233" s="1">
        <v>0</v>
      </c>
      <c r="G233" s="2">
        <f t="shared" si="0"/>
        <v>2008421.5964800003</v>
      </c>
      <c r="H233" s="2">
        <f t="shared" si="1"/>
        <v>0.18000000016763806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550000</v>
      </c>
      <c r="D234" s="1">
        <f>'PR-RAS'!E238</f>
        <v>750000</v>
      </c>
      <c r="E234" s="1">
        <v>0</v>
      </c>
      <c r="F234" s="1">
        <v>0</v>
      </c>
      <c r="G234" s="2">
        <f t="shared" si="0"/>
        <v>477650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31516468</v>
      </c>
      <c r="D236" s="1">
        <f>'PR-RAS'!E240</f>
        <v>38406420.830000006</v>
      </c>
      <c r="E236" s="1">
        <v>0</v>
      </c>
      <c r="F236" s="1">
        <v>0</v>
      </c>
      <c r="G236" s="2">
        <f t="shared" si="0"/>
        <v>25457387.770100001</v>
      </c>
      <c r="H236" s="2">
        <f t="shared" si="1"/>
        <v>0.16999999433755875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29945726</v>
      </c>
      <c r="D237" s="1">
        <f>'PR-RAS'!E241</f>
        <v>33787815.590000004</v>
      </c>
      <c r="E237" s="1">
        <v>0</v>
      </c>
      <c r="F237" s="1">
        <v>0</v>
      </c>
      <c r="G237" s="2">
        <f t="shared" si="0"/>
        <v>23015040.29448</v>
      </c>
      <c r="H237" s="2">
        <f t="shared" si="1"/>
        <v>0.40999999642372131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1570742</v>
      </c>
      <c r="D238" s="1">
        <f>'PR-RAS'!E242</f>
        <v>4618605.24</v>
      </c>
      <c r="E238" s="1">
        <v>0</v>
      </c>
      <c r="F238" s="1">
        <v>0</v>
      </c>
      <c r="G238" s="2">
        <f t="shared" si="0"/>
        <v>2561484.7377599999</v>
      </c>
      <c r="H238" s="2">
        <f t="shared" si="1"/>
        <v>0.24000000022351742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157605</v>
      </c>
      <c r="D240" s="1">
        <f>'PR-RAS'!E244</f>
        <v>0</v>
      </c>
      <c r="E240" s="1">
        <v>0</v>
      </c>
      <c r="F240" s="1">
        <v>0</v>
      </c>
      <c r="G240" s="2">
        <f t="shared" si="0"/>
        <v>37667.595000000001</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157605</v>
      </c>
      <c r="D241" s="1">
        <f>'PR-RAS'!E245</f>
        <v>0</v>
      </c>
      <c r="E241" s="1">
        <v>0</v>
      </c>
      <c r="F241" s="1">
        <v>0</v>
      </c>
      <c r="G241" s="2">
        <f t="shared" si="0"/>
        <v>37825.199999999997</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301601.36</v>
      </c>
      <c r="E243" s="1">
        <v>0</v>
      </c>
      <c r="F243" s="1">
        <v>0</v>
      </c>
      <c r="G243" s="2">
        <f t="shared" si="0"/>
        <v>145975.05823999998</v>
      </c>
      <c r="H243" s="2">
        <f t="shared" si="1"/>
        <v>0.35999999998603016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89190.18</v>
      </c>
      <c r="E244" s="1">
        <v>0</v>
      </c>
      <c r="F244" s="1">
        <v>0</v>
      </c>
      <c r="G244" s="2">
        <f t="shared" si="0"/>
        <v>43346.427479999998</v>
      </c>
      <c r="H244" s="2">
        <f t="shared" si="1"/>
        <v>0.17999999999301508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212411.18</v>
      </c>
      <c r="E245" s="1">
        <v>0</v>
      </c>
      <c r="F245" s="1">
        <v>0</v>
      </c>
      <c r="G245" s="2">
        <f t="shared" si="0"/>
        <v>103656.65583999999</v>
      </c>
      <c r="H245" s="2">
        <f t="shared" si="1"/>
        <v>0.17999999999301508</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8101321</v>
      </c>
      <c r="D248" s="1">
        <f>'PR-RAS'!E252</f>
        <v>9007838.3900000006</v>
      </c>
      <c r="E248" s="1">
        <v>0</v>
      </c>
      <c r="F248" s="1">
        <v>0</v>
      </c>
      <c r="G248" s="2">
        <f t="shared" si="0"/>
        <v>6450898.4516599998</v>
      </c>
      <c r="H248" s="2">
        <f t="shared" si="1"/>
        <v>0.39000000059604645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8101321</v>
      </c>
      <c r="D255" s="1">
        <f>'PR-RAS'!E259</f>
        <v>9007838.3900000006</v>
      </c>
      <c r="E255" s="1">
        <v>0</v>
      </c>
      <c r="F255" s="1">
        <v>0</v>
      </c>
      <c r="G255" s="2">
        <f t="shared" si="0"/>
        <v>6633717.4361200007</v>
      </c>
      <c r="H255" s="2">
        <f t="shared" si="1"/>
        <v>0.39000000059604645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3325839</v>
      </c>
      <c r="D256" s="1">
        <f>'PR-RAS'!E260</f>
        <v>3550033.61</v>
      </c>
      <c r="E256" s="1">
        <v>0</v>
      </c>
      <c r="F256" s="1">
        <v>0</v>
      </c>
      <c r="G256" s="2">
        <f t="shared" si="0"/>
        <v>2658606.0861</v>
      </c>
      <c r="H256" s="2">
        <f t="shared" si="1"/>
        <v>0.39000000013038516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4775482</v>
      </c>
      <c r="D257" s="1">
        <f>'PR-RAS'!E261</f>
        <v>5457804.7800000003</v>
      </c>
      <c r="E257" s="1">
        <v>0</v>
      </c>
      <c r="F257" s="1">
        <v>0</v>
      </c>
      <c r="G257" s="2">
        <f t="shared" si="0"/>
        <v>4016919.4393600002</v>
      </c>
      <c r="H257" s="2">
        <f t="shared" si="1"/>
        <v>0.21999999973922968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15472957</v>
      </c>
      <c r="D259" s="1">
        <f>'PR-RAS'!E263</f>
        <v>20977578.550000001</v>
      </c>
      <c r="E259" s="1">
        <v>0</v>
      </c>
      <c r="F259" s="1">
        <v>0</v>
      </c>
      <c r="G259" s="2">
        <f t="shared" si="0"/>
        <v>14816453.437800001</v>
      </c>
      <c r="H259" s="2">
        <f t="shared" si="1"/>
        <v>0.44999999925494194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11009688</v>
      </c>
      <c r="D260" s="1">
        <f>'PR-RAS'!E264</f>
        <v>12960679.050000001</v>
      </c>
      <c r="E260" s="1">
        <v>0</v>
      </c>
      <c r="F260" s="1">
        <v>0</v>
      </c>
      <c r="G260" s="2">
        <f t="shared" si="0"/>
        <v>9565140.9399000015</v>
      </c>
      <c r="H260" s="2">
        <f t="shared" si="1"/>
        <v>5.000000074505806E-2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11009688</v>
      </c>
      <c r="D261" s="1">
        <f>'PR-RAS'!E265</f>
        <v>12960679.050000001</v>
      </c>
      <c r="E261" s="1">
        <v>0</v>
      </c>
      <c r="F261" s="1">
        <v>0</v>
      </c>
      <c r="G261" s="2">
        <f t="shared" si="0"/>
        <v>9602071.9860000014</v>
      </c>
      <c r="H261" s="2">
        <f t="shared" si="1"/>
        <v>5.000000074505806E-2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607055</v>
      </c>
      <c r="D264" s="1">
        <f>'PR-RAS'!E268</f>
        <v>618203.63</v>
      </c>
      <c r="E264" s="1">
        <v>0</v>
      </c>
      <c r="F264" s="1">
        <v>0</v>
      </c>
      <c r="G264" s="2">
        <f t="shared" si="0"/>
        <v>484830.57438000001</v>
      </c>
      <c r="H264" s="2">
        <f t="shared" si="1"/>
        <v>0.36999999999534339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203553.63</v>
      </c>
      <c r="E265" s="1">
        <v>0</v>
      </c>
      <c r="F265" s="1">
        <v>0</v>
      </c>
      <c r="G265" s="2">
        <f t="shared" ref="G265:G521" si="8">(B265/1000)*(C265*1+D265*2)</f>
        <v>107476.31664</v>
      </c>
      <c r="H265" s="2">
        <f t="shared" ref="H265:H521" si="9">ABS(C265-ROUND(C265,0))+ABS(D265-ROUND(D265,0))</f>
        <v>0.36999999999534339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607055</v>
      </c>
      <c r="D266" s="1">
        <f>'PR-RAS'!E270</f>
        <v>414650</v>
      </c>
      <c r="E266" s="1">
        <v>0</v>
      </c>
      <c r="F266" s="1">
        <v>0</v>
      </c>
      <c r="G266" s="2">
        <f t="shared" si="8"/>
        <v>380634.07500000001</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66681.990000000005</v>
      </c>
      <c r="E269" s="1">
        <v>0</v>
      </c>
      <c r="F269" s="1">
        <v>0</v>
      </c>
      <c r="G269" s="2">
        <f t="shared" si="8"/>
        <v>35741.546640000008</v>
      </c>
      <c r="H269" s="2">
        <f t="shared" si="9"/>
        <v>9.9999999947613105E-3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66681.990000000005</v>
      </c>
      <c r="E270" s="1">
        <v>0</v>
      </c>
      <c r="F270" s="1">
        <v>0</v>
      </c>
      <c r="G270" s="2">
        <f t="shared" si="8"/>
        <v>35874.910620000002</v>
      </c>
      <c r="H270" s="2">
        <f t="shared" si="9"/>
        <v>9.9999999947613105E-3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3856214</v>
      </c>
      <c r="D275" s="1">
        <f>'PR-RAS'!E279</f>
        <v>7332013.8799999999</v>
      </c>
      <c r="E275" s="1">
        <v>0</v>
      </c>
      <c r="F275" s="1">
        <v>0</v>
      </c>
      <c r="G275" s="2">
        <f t="shared" si="8"/>
        <v>5074546.2422399996</v>
      </c>
      <c r="H275" s="2">
        <f t="shared" si="9"/>
        <v>0.12000000011175871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3856214</v>
      </c>
      <c r="D276" s="1">
        <f>'PR-RAS'!E280</f>
        <v>7332013.8799999999</v>
      </c>
      <c r="E276" s="1">
        <v>0</v>
      </c>
      <c r="F276" s="1">
        <v>0</v>
      </c>
      <c r="G276" s="2">
        <f t="shared" si="8"/>
        <v>5093066.4840000002</v>
      </c>
      <c r="H276" s="2">
        <f t="shared" si="9"/>
        <v>0.12000000011175871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115770248</v>
      </c>
      <c r="D285" s="1">
        <f>'PR-RAS'!E289</f>
        <v>130987780.69</v>
      </c>
      <c r="E285" s="1">
        <v>0</v>
      </c>
      <c r="F285" s="1">
        <v>0</v>
      </c>
      <c r="G285" s="2">
        <f t="shared" si="8"/>
        <v>107279809.86391999</v>
      </c>
      <c r="H285" s="2">
        <f t="shared" si="9"/>
        <v>0.31000000238418579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25386639</v>
      </c>
      <c r="D286" s="1">
        <f>'PR-RAS'!E290</f>
        <v>45979637.840000004</v>
      </c>
      <c r="E286" s="1">
        <v>0</v>
      </c>
      <c r="F286" s="1">
        <v>0</v>
      </c>
      <c r="G286" s="2">
        <f t="shared" si="8"/>
        <v>33443585.683800001</v>
      </c>
      <c r="H286" s="2">
        <f t="shared" si="9"/>
        <v>0.15999999642372131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7507364</v>
      </c>
      <c r="D288" s="1">
        <f>'PR-RAS'!E292</f>
        <v>15226662.26</v>
      </c>
      <c r="E288" s="1">
        <v>0</v>
      </c>
      <c r="F288" s="1">
        <v>0</v>
      </c>
      <c r="G288" s="2">
        <f t="shared" si="8"/>
        <v>10894717.605239999</v>
      </c>
      <c r="H288" s="2">
        <f t="shared" si="9"/>
        <v>0.25999999977648258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20063396</v>
      </c>
      <c r="D290" s="1">
        <f>'PR-RAS'!E294</f>
        <v>26340758.329999998</v>
      </c>
      <c r="E290" s="1">
        <v>0</v>
      </c>
      <c r="F290" s="1">
        <v>0</v>
      </c>
      <c r="G290" s="2">
        <f t="shared" si="8"/>
        <v>21023279.758739997</v>
      </c>
      <c r="H290" s="2">
        <f t="shared" si="9"/>
        <v>0.32999999821186066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25751187</v>
      </c>
      <c r="D293" s="1">
        <f>'PR-RAS'!E298</f>
        <v>73078689.430000007</v>
      </c>
      <c r="E293" s="1">
        <v>0</v>
      </c>
      <c r="F293" s="1">
        <v>0</v>
      </c>
      <c r="G293" s="2">
        <f t="shared" si="8"/>
        <v>50197301.231119998</v>
      </c>
      <c r="H293" s="2">
        <f t="shared" si="9"/>
        <v>0.43000000715255737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24719274</v>
      </c>
      <c r="D294" s="1">
        <f>'PR-RAS'!E299</f>
        <v>72541438.340000004</v>
      </c>
      <c r="E294" s="1">
        <v>0</v>
      </c>
      <c r="F294" s="1">
        <v>0</v>
      </c>
      <c r="G294" s="2">
        <f t="shared" si="8"/>
        <v>49752030.149240002</v>
      </c>
      <c r="H294" s="2">
        <f t="shared" si="9"/>
        <v>0.34000000357627869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24719274</v>
      </c>
      <c r="D295" s="1">
        <f>'PR-RAS'!E300</f>
        <v>72541438.340000004</v>
      </c>
      <c r="E295" s="1">
        <v>0</v>
      </c>
      <c r="F295" s="1">
        <v>0</v>
      </c>
      <c r="G295" s="2">
        <f t="shared" si="8"/>
        <v>49921832.29992</v>
      </c>
      <c r="H295" s="2">
        <f t="shared" si="9"/>
        <v>0.34000000357627869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24719274</v>
      </c>
      <c r="D296" s="1">
        <f>'PR-RAS'!E301</f>
        <v>72541438.340000004</v>
      </c>
      <c r="E296" s="1">
        <v>0</v>
      </c>
      <c r="F296" s="1">
        <v>0</v>
      </c>
      <c r="G296" s="2">
        <f t="shared" si="8"/>
        <v>50091634.450599998</v>
      </c>
      <c r="H296" s="2">
        <f t="shared" si="9"/>
        <v>0.34000000357627869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1031913</v>
      </c>
      <c r="D306" s="1">
        <f>'PR-RAS'!E311</f>
        <v>537251.09</v>
      </c>
      <c r="E306" s="1">
        <v>0</v>
      </c>
      <c r="F306" s="1">
        <v>0</v>
      </c>
      <c r="G306" s="2">
        <f t="shared" si="8"/>
        <v>642456.62989999994</v>
      </c>
      <c r="H306" s="2">
        <f t="shared" si="9"/>
        <v>8.999999996740371E-2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1011864</v>
      </c>
      <c r="D307" s="1">
        <f>'PR-RAS'!E312</f>
        <v>506404.36</v>
      </c>
      <c r="E307" s="1">
        <v>0</v>
      </c>
      <c r="F307" s="1">
        <v>0</v>
      </c>
      <c r="G307" s="2">
        <f t="shared" si="8"/>
        <v>619549.85231999995</v>
      </c>
      <c r="H307" s="2">
        <f t="shared" si="9"/>
        <v>0.35999999998603016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293943</v>
      </c>
      <c r="D308" s="1">
        <f>'PR-RAS'!E313</f>
        <v>275964.36</v>
      </c>
      <c r="E308" s="1">
        <v>0</v>
      </c>
      <c r="F308" s="1">
        <v>0</v>
      </c>
      <c r="G308" s="2">
        <f t="shared" si="8"/>
        <v>259682.61804</v>
      </c>
      <c r="H308" s="2">
        <f t="shared" si="9"/>
        <v>0.35999999998603016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717921</v>
      </c>
      <c r="D309" s="1">
        <f>'PR-RAS'!E314</f>
        <v>230440</v>
      </c>
      <c r="E309" s="1">
        <v>0</v>
      </c>
      <c r="F309" s="1">
        <v>0</v>
      </c>
      <c r="G309" s="2">
        <f t="shared" si="8"/>
        <v>363070.70799999998</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20049</v>
      </c>
      <c r="D312" s="1">
        <f>'PR-RAS'!E317</f>
        <v>17846.73</v>
      </c>
      <c r="E312" s="1">
        <v>0</v>
      </c>
      <c r="F312" s="1">
        <v>0</v>
      </c>
      <c r="G312" s="2">
        <f t="shared" si="8"/>
        <v>17335.905060000001</v>
      </c>
      <c r="H312" s="2">
        <f t="shared" si="9"/>
        <v>0.27000000000043656</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610</v>
      </c>
      <c r="D313" s="1">
        <f>'PR-RAS'!E318</f>
        <v>0</v>
      </c>
      <c r="E313" s="1">
        <v>0</v>
      </c>
      <c r="F313" s="1">
        <v>0</v>
      </c>
      <c r="G313" s="2">
        <f t="shared" si="8"/>
        <v>190.32</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19439</v>
      </c>
      <c r="D319" s="1">
        <f>'PR-RAS'!E324</f>
        <v>17846.73</v>
      </c>
      <c r="E319" s="1">
        <v>0</v>
      </c>
      <c r="F319" s="1">
        <v>0</v>
      </c>
      <c r="G319" s="2">
        <f t="shared" si="8"/>
        <v>17532.12228</v>
      </c>
      <c r="H319" s="2">
        <f t="shared" si="9"/>
        <v>0.27000000000043656</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13000</v>
      </c>
      <c r="E321" s="1">
        <v>0</v>
      </c>
      <c r="F321" s="1">
        <v>0</v>
      </c>
      <c r="G321" s="2">
        <f t="shared" si="8"/>
        <v>8320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13000</v>
      </c>
      <c r="E322" s="1">
        <v>0</v>
      </c>
      <c r="F322" s="1">
        <v>0</v>
      </c>
      <c r="G322" s="2">
        <f t="shared" si="8"/>
        <v>8346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45920576</v>
      </c>
      <c r="D345" s="1">
        <f>'PR-RAS'!E350</f>
        <v>31634118.34</v>
      </c>
      <c r="E345" s="1">
        <v>0</v>
      </c>
      <c r="F345" s="1">
        <v>0</v>
      </c>
      <c r="G345" s="2">
        <f t="shared" si="8"/>
        <v>37560951.561920002</v>
      </c>
      <c r="H345" s="2">
        <f t="shared" si="9"/>
        <v>0.33999999985098839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4490657</v>
      </c>
      <c r="D346" s="1">
        <f>'PR-RAS'!E351</f>
        <v>5730270.4900000002</v>
      </c>
      <c r="E346" s="1">
        <v>0</v>
      </c>
      <c r="F346" s="1">
        <v>0</v>
      </c>
      <c r="G346" s="2">
        <f t="shared" si="8"/>
        <v>5503163.3031000001</v>
      </c>
      <c r="H346" s="2">
        <f t="shared" si="9"/>
        <v>0.49000000022351742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1261705</v>
      </c>
      <c r="D347" s="1">
        <f>'PR-RAS'!E352</f>
        <v>3351534.3</v>
      </c>
      <c r="E347" s="1">
        <v>0</v>
      </c>
      <c r="F347" s="1">
        <v>0</v>
      </c>
      <c r="G347" s="2">
        <f t="shared" si="8"/>
        <v>2755811.6655999995</v>
      </c>
      <c r="H347" s="2">
        <f t="shared" si="9"/>
        <v>0.29999999981373549</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1261705</v>
      </c>
      <c r="D348" s="1">
        <f>'PR-RAS'!E353</f>
        <v>3351534.3</v>
      </c>
      <c r="E348" s="1">
        <v>0</v>
      </c>
      <c r="F348" s="1">
        <v>0</v>
      </c>
      <c r="G348" s="2">
        <f t="shared" si="8"/>
        <v>2763776.4391999994</v>
      </c>
      <c r="H348" s="2">
        <f t="shared" si="9"/>
        <v>0.29999999981373549</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3228952</v>
      </c>
      <c r="D351" s="1">
        <f>'PR-RAS'!E356</f>
        <v>2378736.19</v>
      </c>
      <c r="E351" s="1">
        <v>0</v>
      </c>
      <c r="F351" s="1">
        <v>0</v>
      </c>
      <c r="G351" s="2">
        <f t="shared" si="8"/>
        <v>2795248.5329999998</v>
      </c>
      <c r="H351" s="2">
        <f t="shared" si="9"/>
        <v>0.18999999994412065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288023</v>
      </c>
      <c r="D354" s="1">
        <f>'PR-RAS'!E359</f>
        <v>38750</v>
      </c>
      <c r="E354" s="1">
        <v>0</v>
      </c>
      <c r="F354" s="1">
        <v>0</v>
      </c>
      <c r="G354" s="2">
        <f t="shared" si="8"/>
        <v>129029.61899999999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2940929</v>
      </c>
      <c r="D355" s="1">
        <f>'PR-RAS'!E360</f>
        <v>2339986.19</v>
      </c>
      <c r="E355" s="1">
        <v>0</v>
      </c>
      <c r="F355" s="1">
        <v>0</v>
      </c>
      <c r="G355" s="2">
        <f t="shared" si="8"/>
        <v>2697799.0885199998</v>
      </c>
      <c r="H355" s="2">
        <f t="shared" si="9"/>
        <v>0.18999999994412065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37101366</v>
      </c>
      <c r="D358" s="1">
        <f>'PR-RAS'!E363</f>
        <v>23731571.439999998</v>
      </c>
      <c r="E358" s="1">
        <v>0</v>
      </c>
      <c r="F358" s="1">
        <v>0</v>
      </c>
      <c r="G358" s="2">
        <f t="shared" si="8"/>
        <v>30189529.670159996</v>
      </c>
      <c r="H358" s="2">
        <f t="shared" si="9"/>
        <v>0.43999999761581421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33021618</v>
      </c>
      <c r="D359" s="1">
        <f>'PR-RAS'!E364</f>
        <v>20166170.949999999</v>
      </c>
      <c r="E359" s="1">
        <v>0</v>
      </c>
      <c r="F359" s="1">
        <v>0</v>
      </c>
      <c r="G359" s="2">
        <f t="shared" si="8"/>
        <v>26260717.644200001</v>
      </c>
      <c r="H359" s="2">
        <f t="shared" si="9"/>
        <v>5.000000074505806E-2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3919883</v>
      </c>
      <c r="D361" s="1">
        <f>'PR-RAS'!E366</f>
        <v>0</v>
      </c>
      <c r="E361" s="1">
        <v>0</v>
      </c>
      <c r="F361" s="1">
        <v>0</v>
      </c>
      <c r="G361" s="2">
        <f t="shared" si="8"/>
        <v>1411157.88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16658049</v>
      </c>
      <c r="D362" s="1">
        <f>'PR-RAS'!E367</f>
        <v>13971717.27</v>
      </c>
      <c r="E362" s="1">
        <v>0</v>
      </c>
      <c r="F362" s="1">
        <v>0</v>
      </c>
      <c r="G362" s="2">
        <f t="shared" si="8"/>
        <v>16101135.557939999</v>
      </c>
      <c r="H362" s="2">
        <f t="shared" si="9"/>
        <v>0.26999999955296516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12443686</v>
      </c>
      <c r="D363" s="1">
        <f>'PR-RAS'!E368</f>
        <v>6194453.6799999997</v>
      </c>
      <c r="E363" s="1">
        <v>0</v>
      </c>
      <c r="F363" s="1">
        <v>0</v>
      </c>
      <c r="G363" s="2">
        <f t="shared" si="8"/>
        <v>8989398.7963199988</v>
      </c>
      <c r="H363" s="2">
        <f t="shared" si="9"/>
        <v>0.32000000029802322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3050378</v>
      </c>
      <c r="D364" s="1">
        <f>'PR-RAS'!E369</f>
        <v>2588075.4899999998</v>
      </c>
      <c r="E364" s="1">
        <v>0</v>
      </c>
      <c r="F364" s="1">
        <v>0</v>
      </c>
      <c r="G364" s="2">
        <f t="shared" si="8"/>
        <v>2986230.0197399999</v>
      </c>
      <c r="H364" s="2">
        <f t="shared" si="9"/>
        <v>0.48999999975785613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703775</v>
      </c>
      <c r="D365" s="1">
        <f>'PR-RAS'!E370</f>
        <v>470279.33</v>
      </c>
      <c r="E365" s="1">
        <v>0</v>
      </c>
      <c r="F365" s="1">
        <v>0</v>
      </c>
      <c r="G365" s="2">
        <f t="shared" si="8"/>
        <v>598537.45224000001</v>
      </c>
      <c r="H365" s="2">
        <f t="shared" si="9"/>
        <v>0.33000000001629815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114200</v>
      </c>
      <c r="D366" s="1">
        <f>'PR-RAS'!E371</f>
        <v>104.28</v>
      </c>
      <c r="E366" s="1">
        <v>0</v>
      </c>
      <c r="F366" s="1">
        <v>0</v>
      </c>
      <c r="G366" s="2">
        <f t="shared" si="8"/>
        <v>41759.124400000001</v>
      </c>
      <c r="H366" s="2">
        <f t="shared" si="9"/>
        <v>0.28000000000000114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726593</v>
      </c>
      <c r="D367" s="1">
        <f>'PR-RAS'!E372</f>
        <v>9650</v>
      </c>
      <c r="E367" s="1">
        <v>0</v>
      </c>
      <c r="F367" s="1">
        <v>0</v>
      </c>
      <c r="G367" s="2">
        <f t="shared" si="8"/>
        <v>272996.83799999999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1505810</v>
      </c>
      <c r="D371" s="1">
        <f>'PR-RAS'!E376</f>
        <v>2108041.88</v>
      </c>
      <c r="E371" s="1">
        <v>0</v>
      </c>
      <c r="F371" s="1">
        <v>0</v>
      </c>
      <c r="G371" s="2">
        <f t="shared" si="8"/>
        <v>2117100.6911999998</v>
      </c>
      <c r="H371" s="2">
        <f t="shared" si="9"/>
        <v>0.12000000011175871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256800</v>
      </c>
      <c r="D373" s="1">
        <f>'PR-RAS'!E378</f>
        <v>158912.5</v>
      </c>
      <c r="E373" s="1">
        <v>0</v>
      </c>
      <c r="F373" s="1">
        <v>0</v>
      </c>
      <c r="G373" s="2">
        <f t="shared" si="8"/>
        <v>213760.5</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256800</v>
      </c>
      <c r="D374" s="1">
        <f>'PR-RAS'!E379</f>
        <v>158912.5</v>
      </c>
      <c r="E374" s="1">
        <v>0</v>
      </c>
      <c r="F374" s="1">
        <v>0</v>
      </c>
      <c r="G374" s="2">
        <f t="shared" si="8"/>
        <v>214335.125</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772570</v>
      </c>
      <c r="D386" s="1">
        <f>'PR-RAS'!E391</f>
        <v>818412.5</v>
      </c>
      <c r="E386" s="1">
        <v>0</v>
      </c>
      <c r="F386" s="1">
        <v>0</v>
      </c>
      <c r="G386" s="2">
        <f t="shared" si="8"/>
        <v>927617.07500000007</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16915</v>
      </c>
      <c r="D388" s="1">
        <f>'PR-RAS'!E393</f>
        <v>0</v>
      </c>
      <c r="E388" s="1">
        <v>0</v>
      </c>
      <c r="F388" s="1">
        <v>0</v>
      </c>
      <c r="G388" s="2">
        <f t="shared" si="8"/>
        <v>6546.1050000000005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513800</v>
      </c>
      <c r="D389" s="1">
        <f>'PR-RAS'!E394</f>
        <v>500600</v>
      </c>
      <c r="E389" s="1">
        <v>0</v>
      </c>
      <c r="F389" s="1">
        <v>0</v>
      </c>
      <c r="G389" s="2">
        <f t="shared" si="8"/>
        <v>587820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241855</v>
      </c>
      <c r="D390" s="1">
        <f>'PR-RAS'!E395</f>
        <v>317812.5</v>
      </c>
      <c r="E390" s="1">
        <v>0</v>
      </c>
      <c r="F390" s="1">
        <v>0</v>
      </c>
      <c r="G390" s="2">
        <f t="shared" si="8"/>
        <v>341339.72000000003</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4328553</v>
      </c>
      <c r="D397" s="1">
        <f>'PR-RAS'!E402</f>
        <v>2172276.41</v>
      </c>
      <c r="E397" s="1">
        <v>0</v>
      </c>
      <c r="F397" s="1">
        <v>0</v>
      </c>
      <c r="G397" s="2">
        <f t="shared" si="8"/>
        <v>3434549.9047200005</v>
      </c>
      <c r="H397" s="2">
        <f t="shared" si="9"/>
        <v>0.41000000014901161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4328553</v>
      </c>
      <c r="D398" s="1">
        <f>'PR-RAS'!E403</f>
        <v>2172276.41</v>
      </c>
      <c r="E398" s="1">
        <v>0</v>
      </c>
      <c r="F398" s="1">
        <v>0</v>
      </c>
      <c r="G398" s="2">
        <f t="shared" si="8"/>
        <v>3443223.0105400002</v>
      </c>
      <c r="H398" s="2">
        <f t="shared" si="9"/>
        <v>0.41000000014901161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41444571.090000004</v>
      </c>
      <c r="E402" s="1">
        <v>0</v>
      </c>
      <c r="F402" s="1">
        <v>0</v>
      </c>
      <c r="G402" s="2">
        <f t="shared" si="8"/>
        <v>33238546.014180005</v>
      </c>
      <c r="H402" s="2">
        <f t="shared" si="9"/>
        <v>9.0000003576278687E-2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20169389</v>
      </c>
      <c r="D403" s="1">
        <f>'PR-RAS'!E408</f>
        <v>0</v>
      </c>
      <c r="E403" s="1">
        <v>0</v>
      </c>
      <c r="F403" s="1">
        <v>0</v>
      </c>
      <c r="G403" s="2">
        <f t="shared" si="8"/>
        <v>8108094.3780000005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5651196</v>
      </c>
      <c r="D404" s="1">
        <f>'PR-RAS'!E409</f>
        <v>2308909.6800000002</v>
      </c>
      <c r="E404" s="1">
        <v>0</v>
      </c>
      <c r="F404" s="1">
        <v>0</v>
      </c>
      <c r="G404" s="2">
        <f t="shared" si="8"/>
        <v>4138413.1900800001</v>
      </c>
      <c r="H404" s="2">
        <f t="shared" si="9"/>
        <v>0.31999999983236194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1698694</v>
      </c>
      <c r="D406" s="1">
        <f>'PR-RAS'!E411</f>
        <v>865812.39</v>
      </c>
      <c r="E406" s="1">
        <v>0</v>
      </c>
      <c r="F406" s="1">
        <v>0</v>
      </c>
      <c r="G406" s="2">
        <f t="shared" si="8"/>
        <v>1389279.1059000001</v>
      </c>
      <c r="H406" s="2">
        <f t="shared" si="9"/>
        <v>0.39000000001396984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166908074</v>
      </c>
      <c r="D407" s="1">
        <f>'PR-RAS'!E412</f>
        <v>250046107.96000001</v>
      </c>
      <c r="E407" s="1">
        <v>0</v>
      </c>
      <c r="F407" s="1">
        <v>0</v>
      </c>
      <c r="G407" s="2">
        <f t="shared" si="8"/>
        <v>270802117.70752007</v>
      </c>
      <c r="H407" s="2">
        <f t="shared" si="9"/>
        <v>3.9999991655349731E-2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161690824</v>
      </c>
      <c r="D408" s="1">
        <f>'PR-RAS'!E413</f>
        <v>162621899.03</v>
      </c>
      <c r="E408" s="1">
        <v>0</v>
      </c>
      <c r="F408" s="1">
        <v>0</v>
      </c>
      <c r="G408" s="2">
        <f t="shared" si="8"/>
        <v>198182391.17841998</v>
      </c>
      <c r="H408" s="2">
        <f t="shared" si="9"/>
        <v>3.0000001192092896E-2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5217250</v>
      </c>
      <c r="D409" s="1">
        <f>'PR-RAS'!E414</f>
        <v>87424208.930000007</v>
      </c>
      <c r="E409" s="1">
        <v>0</v>
      </c>
      <c r="F409" s="1">
        <v>0</v>
      </c>
      <c r="G409" s="2">
        <f t="shared" si="8"/>
        <v>73466792.486880004</v>
      </c>
      <c r="H409" s="2">
        <f t="shared" si="9"/>
        <v>6.9999992847442627E-2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13158560</v>
      </c>
      <c r="D411" s="1">
        <f>'PR-RAS'!E416</f>
        <v>17535571.940000001</v>
      </c>
      <c r="E411" s="1">
        <v>0</v>
      </c>
      <c r="F411" s="1">
        <v>0</v>
      </c>
      <c r="G411" s="2">
        <f t="shared" si="8"/>
        <v>19774178.590799998</v>
      </c>
      <c r="H411" s="2">
        <f t="shared" si="9"/>
        <v>5.9999998658895493E-2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21762090</v>
      </c>
      <c r="D413" s="1">
        <f>'PR-RAS'!E418</f>
        <v>27206570.719999999</v>
      </c>
      <c r="E413" s="1">
        <v>0</v>
      </c>
      <c r="F413" s="1">
        <v>0</v>
      </c>
      <c r="G413" s="2">
        <f t="shared" si="8"/>
        <v>31384195.353279997</v>
      </c>
      <c r="H413" s="2">
        <f t="shared" si="9"/>
        <v>0.2800000011920929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1664465</v>
      </c>
      <c r="D414" s="1">
        <f>'PR-RAS'!E420</f>
        <v>0</v>
      </c>
      <c r="E414" s="1">
        <v>0</v>
      </c>
      <c r="F414" s="1">
        <v>0</v>
      </c>
      <c r="G414" s="2">
        <f t="shared" si="8"/>
        <v>687424.04499999993</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386732</v>
      </c>
      <c r="D415" s="1">
        <f>'PR-RAS'!E421</f>
        <v>0</v>
      </c>
      <c r="E415" s="1">
        <v>0</v>
      </c>
      <c r="F415" s="1">
        <v>0</v>
      </c>
      <c r="G415" s="2">
        <f t="shared" si="8"/>
        <v>160107.04799999998</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250000</v>
      </c>
      <c r="D441" s="1">
        <f>'PR-RAS'!E447</f>
        <v>0</v>
      </c>
      <c r="E441" s="1">
        <v>0</v>
      </c>
      <c r="F441" s="1">
        <v>0</v>
      </c>
      <c r="G441" s="2">
        <f t="shared" si="8"/>
        <v>110000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250000</v>
      </c>
      <c r="D448" s="1">
        <f>'PR-RAS'!E454</f>
        <v>0</v>
      </c>
      <c r="E448" s="1">
        <v>0</v>
      </c>
      <c r="F448" s="1">
        <v>0</v>
      </c>
      <c r="G448" s="2">
        <f t="shared" si="8"/>
        <v>111750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136732</v>
      </c>
      <c r="D449" s="1">
        <f>'PR-RAS'!E455</f>
        <v>0</v>
      </c>
      <c r="E449" s="1">
        <v>0</v>
      </c>
      <c r="F449" s="1">
        <v>0</v>
      </c>
      <c r="G449" s="2">
        <f t="shared" si="8"/>
        <v>61255.936000000002</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136732</v>
      </c>
      <c r="D450" s="1">
        <f>'PR-RAS'!E456</f>
        <v>0</v>
      </c>
      <c r="E450" s="1">
        <v>0</v>
      </c>
      <c r="F450" s="1">
        <v>0</v>
      </c>
      <c r="G450" s="2">
        <f t="shared" si="8"/>
        <v>61392.667999999998</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1277733</v>
      </c>
      <c r="D478" s="1">
        <f>'PR-RAS'!E484</f>
        <v>0</v>
      </c>
      <c r="E478" s="1">
        <v>0</v>
      </c>
      <c r="F478" s="1">
        <v>0</v>
      </c>
      <c r="G478" s="2">
        <f t="shared" si="8"/>
        <v>609478.64099999995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1277733</v>
      </c>
      <c r="D484" s="1">
        <f>'PR-RAS'!E490</f>
        <v>0</v>
      </c>
      <c r="E484" s="1">
        <v>0</v>
      </c>
      <c r="F484" s="1">
        <v>0</v>
      </c>
      <c r="G484" s="2">
        <f t="shared" si="8"/>
        <v>617145.03899999999</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1277733</v>
      </c>
      <c r="D485" s="1">
        <f>'PR-RAS'!E491</f>
        <v>0</v>
      </c>
      <c r="E485" s="1">
        <v>0</v>
      </c>
      <c r="F485" s="1">
        <v>0</v>
      </c>
      <c r="G485" s="2">
        <f t="shared" si="8"/>
        <v>618422.772</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8544166</v>
      </c>
      <c r="D522" s="1">
        <f>'PR-RAS'!E528</f>
        <v>10540566.520000001</v>
      </c>
      <c r="E522" s="1">
        <v>0</v>
      </c>
      <c r="F522" s="1">
        <v>0</v>
      </c>
      <c r="G522" s="2">
        <f t="shared" ref="G522:G809" si="10">(B522/1000)*(C522*1+D522*2)</f>
        <v>15434780.799840001</v>
      </c>
      <c r="H522" s="2">
        <f t="shared" ref="H522:H809" si="11">ABS(C522-ROUND(C522,0))+ABS(D522-ROUND(D522,0))</f>
        <v>0.47999999858438969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311176</v>
      </c>
      <c r="D574" s="1">
        <f>'PR-RAS'!E580</f>
        <v>1063612.23</v>
      </c>
      <c r="E574" s="1">
        <v>0</v>
      </c>
      <c r="F574" s="1">
        <v>0</v>
      </c>
      <c r="G574" s="2">
        <f t="shared" si="10"/>
        <v>1397203.46358</v>
      </c>
      <c r="H574" s="2">
        <f t="shared" si="11"/>
        <v>0.22999999998137355</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311176</v>
      </c>
      <c r="D579" s="1">
        <f>'PR-RAS'!E585</f>
        <v>312289.28999999998</v>
      </c>
      <c r="E579" s="1">
        <v>0</v>
      </c>
      <c r="F579" s="1">
        <v>0</v>
      </c>
      <c r="G579" s="2">
        <f t="shared" si="10"/>
        <v>540866.14723999996</v>
      </c>
      <c r="H579" s="2">
        <f t="shared" si="11"/>
        <v>0.28999999997904524</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311176</v>
      </c>
      <c r="D580" s="1">
        <f>'PR-RAS'!E586</f>
        <v>312289.28999999998</v>
      </c>
      <c r="E580" s="1">
        <v>0</v>
      </c>
      <c r="F580" s="1">
        <v>0</v>
      </c>
      <c r="G580" s="2">
        <f t="shared" si="10"/>
        <v>541801.90181999991</v>
      </c>
      <c r="H580" s="2">
        <f t="shared" si="11"/>
        <v>0.28999999997904524</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751322.94</v>
      </c>
      <c r="E584" s="1">
        <v>0</v>
      </c>
      <c r="F584" s="1">
        <v>0</v>
      </c>
      <c r="G584" s="2">
        <f t="shared" si="10"/>
        <v>876042.54803999991</v>
      </c>
      <c r="H584" s="2">
        <f t="shared" si="11"/>
        <v>6.0000000055879354E-2</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751322.94</v>
      </c>
      <c r="E585" s="1">
        <v>0</v>
      </c>
      <c r="F585" s="1">
        <v>0</v>
      </c>
      <c r="G585" s="2">
        <f t="shared" si="10"/>
        <v>877545.19391999987</v>
      </c>
      <c r="H585" s="2">
        <f t="shared" si="11"/>
        <v>6.0000000055879354E-2</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8232990</v>
      </c>
      <c r="D587" s="1">
        <f>'PR-RAS'!E593</f>
        <v>9476954.290000001</v>
      </c>
      <c r="E587" s="1">
        <v>0</v>
      </c>
      <c r="F587" s="1">
        <v>0</v>
      </c>
      <c r="G587" s="2">
        <f t="shared" si="10"/>
        <v>15931522.567880001</v>
      </c>
      <c r="H587" s="2">
        <f t="shared" si="11"/>
        <v>0.29000000096857548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332990</v>
      </c>
      <c r="D593" s="1">
        <f>'PR-RAS'!E599</f>
        <v>2132509.6800000002</v>
      </c>
      <c r="E593" s="1">
        <v>0</v>
      </c>
      <c r="F593" s="1">
        <v>0</v>
      </c>
      <c r="G593" s="2">
        <f t="shared" si="10"/>
        <v>2722021.5411200002</v>
      </c>
      <c r="H593" s="2">
        <f t="shared" si="11"/>
        <v>0.31999999983236194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332990</v>
      </c>
      <c r="D594" s="1">
        <f>'PR-RAS'!E600</f>
        <v>2132509.6800000002</v>
      </c>
      <c r="E594" s="1">
        <v>0</v>
      </c>
      <c r="F594" s="1">
        <v>0</v>
      </c>
      <c r="G594" s="2">
        <f t="shared" si="10"/>
        <v>2726619.5504800002</v>
      </c>
      <c r="H594" s="2">
        <f t="shared" si="11"/>
        <v>0.31999999983236194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5333333</v>
      </c>
      <c r="D599" s="1">
        <f>'PR-RAS'!E605</f>
        <v>4777777.9400000004</v>
      </c>
      <c r="E599" s="1">
        <v>0</v>
      </c>
      <c r="F599" s="1">
        <v>0</v>
      </c>
      <c r="G599" s="2">
        <f t="shared" si="10"/>
        <v>8903555.5502400007</v>
      </c>
      <c r="H599" s="2">
        <f t="shared" si="11"/>
        <v>5.9999999590218067E-2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5333333</v>
      </c>
      <c r="D600" s="1">
        <f>'PR-RAS'!E606</f>
        <v>4777777.9400000004</v>
      </c>
      <c r="E600" s="1">
        <v>0</v>
      </c>
      <c r="F600" s="1">
        <v>0</v>
      </c>
      <c r="G600" s="2">
        <f t="shared" si="10"/>
        <v>8918444.4391200002</v>
      </c>
      <c r="H600" s="2">
        <f t="shared" si="11"/>
        <v>5.9999999590218067E-2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2566667</v>
      </c>
      <c r="D611" s="1">
        <f>'PR-RAS'!E617</f>
        <v>2566666.67</v>
      </c>
      <c r="E611" s="1">
        <v>0</v>
      </c>
      <c r="F611" s="1">
        <v>0</v>
      </c>
      <c r="G611" s="2">
        <f t="shared" si="10"/>
        <v>4697000.2073999997</v>
      </c>
      <c r="H611" s="2">
        <f t="shared" si="11"/>
        <v>0.33000000007450581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2566667</v>
      </c>
      <c r="D612" s="1">
        <f>'PR-RAS'!E618</f>
        <v>2566666.67</v>
      </c>
      <c r="E612" s="1">
        <v>0</v>
      </c>
      <c r="F612" s="1">
        <v>0</v>
      </c>
      <c r="G612" s="2">
        <f t="shared" si="10"/>
        <v>4704700.2077399995</v>
      </c>
      <c r="H612" s="2">
        <f t="shared" si="11"/>
        <v>0.33000000007450581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6879701</v>
      </c>
      <c r="D630" s="1">
        <f>'PR-RAS'!E636</f>
        <v>10540566.520000001</v>
      </c>
      <c r="E630" s="1">
        <v>0</v>
      </c>
      <c r="F630" s="1">
        <v>0</v>
      </c>
      <c r="G630" s="2">
        <f t="shared" si="10"/>
        <v>17587364.611160003</v>
      </c>
      <c r="H630" s="2">
        <f t="shared" si="11"/>
        <v>0.47999999858438969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6497955</v>
      </c>
      <c r="D631" s="1">
        <f>'PR-RAS'!E637</f>
        <v>652395.62</v>
      </c>
      <c r="E631" s="1">
        <v>0</v>
      </c>
      <c r="F631" s="1">
        <v>0</v>
      </c>
      <c r="G631" s="2">
        <f t="shared" si="10"/>
        <v>4915730.1311999997</v>
      </c>
      <c r="H631" s="2">
        <f t="shared" si="11"/>
        <v>0.38000000000465661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168572539</v>
      </c>
      <c r="D633" s="1">
        <f>'PR-RAS'!E639</f>
        <v>250046107.96000001</v>
      </c>
      <c r="E633" s="1">
        <v>0</v>
      </c>
      <c r="F633" s="1">
        <v>0</v>
      </c>
      <c r="G633" s="2">
        <f t="shared" si="10"/>
        <v>422596125.10944003</v>
      </c>
      <c r="H633" s="2">
        <f t="shared" si="11"/>
        <v>3.9999991655349731E-2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170234990</v>
      </c>
      <c r="D634" s="1">
        <f>'PR-RAS'!E640</f>
        <v>173162465.55000001</v>
      </c>
      <c r="E634" s="1">
        <v>0</v>
      </c>
      <c r="F634" s="1">
        <v>0</v>
      </c>
      <c r="G634" s="2">
        <f t="shared" si="10"/>
        <v>326982430.05630004</v>
      </c>
      <c r="H634" s="2">
        <f t="shared" si="11"/>
        <v>0.44999998807907104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76883642.409999996</v>
      </c>
      <c r="E635" s="1">
        <v>0</v>
      </c>
      <c r="F635" s="1">
        <v>0</v>
      </c>
      <c r="G635" s="2">
        <f t="shared" si="10"/>
        <v>97488458.575879991</v>
      </c>
      <c r="H635" s="2">
        <f t="shared" si="11"/>
        <v>0.40999999642372131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1662451</v>
      </c>
      <c r="D636" s="1">
        <f>'PR-RAS'!E642</f>
        <v>0</v>
      </c>
      <c r="E636" s="1">
        <v>0</v>
      </c>
      <c r="F636" s="1">
        <v>0</v>
      </c>
      <c r="G636" s="2">
        <f t="shared" si="10"/>
        <v>1055656.385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19656515</v>
      </c>
      <c r="D637" s="1">
        <f>'PR-RAS'!E643</f>
        <v>18187967.560000002</v>
      </c>
      <c r="E637" s="1">
        <v>0</v>
      </c>
      <c r="F637" s="1">
        <v>0</v>
      </c>
      <c r="G637" s="2">
        <f t="shared" si="10"/>
        <v>35636638.276320003</v>
      </c>
      <c r="H637" s="2">
        <f t="shared" si="11"/>
        <v>0.43999999761581421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17994064</v>
      </c>
      <c r="D639" s="1">
        <f>'PR-RAS'!E645</f>
        <v>95071609.969999999</v>
      </c>
      <c r="E639" s="1">
        <v>0</v>
      </c>
      <c r="F639" s="1">
        <v>0</v>
      </c>
      <c r="G639" s="2">
        <f t="shared" si="10"/>
        <v>132791587.15372001</v>
      </c>
      <c r="H639" s="2">
        <f t="shared" si="11"/>
        <v>3.0000001192092896E-2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97471.78</v>
      </c>
      <c r="E641" s="1">
        <v>0</v>
      </c>
      <c r="F641" s="1">
        <v>0</v>
      </c>
      <c r="G641" s="2">
        <f t="shared" si="10"/>
        <v>124763.8784</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33557370</v>
      </c>
      <c r="D642" s="1">
        <f>'PR-RAS'!E649</f>
        <v>42670582.880000003</v>
      </c>
      <c r="E642" s="1">
        <v>0</v>
      </c>
      <c r="F642" s="1">
        <v>0</v>
      </c>
      <c r="G642" s="2">
        <f t="shared" si="10"/>
        <v>76213961.42216</v>
      </c>
      <c r="H642" s="2">
        <f t="shared" si="11"/>
        <v>0.11999999731779099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216586393</v>
      </c>
      <c r="D643" s="1">
        <f>'PR-RAS'!E650</f>
        <v>297161198.06999999</v>
      </c>
      <c r="E643" s="1">
        <v>0</v>
      </c>
      <c r="F643" s="1">
        <v>0</v>
      </c>
      <c r="G643" s="2">
        <f t="shared" si="10"/>
        <v>520603442.62787998</v>
      </c>
      <c r="H643" s="2">
        <f t="shared" si="11"/>
        <v>6.9999992847442627E-2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207473180</v>
      </c>
      <c r="D644" s="1">
        <f>'PR-RAS'!E651</f>
        <v>228389379.53</v>
      </c>
      <c r="E644" s="1">
        <v>0</v>
      </c>
      <c r="F644" s="1">
        <v>0</v>
      </c>
      <c r="G644" s="2">
        <f t="shared" si="10"/>
        <v>427113996.81557995</v>
      </c>
      <c r="H644" s="2">
        <f t="shared" si="11"/>
        <v>0.4699999988079071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42670583</v>
      </c>
      <c r="D645" s="1">
        <f>'PR-RAS'!E652</f>
        <v>111442401.41999999</v>
      </c>
      <c r="E645" s="1">
        <v>0</v>
      </c>
      <c r="F645" s="1">
        <v>0</v>
      </c>
      <c r="G645" s="2">
        <f t="shared" si="10"/>
        <v>171017668.48095998</v>
      </c>
      <c r="H645" s="2">
        <f t="shared" si="11"/>
        <v>0.41999998688697815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83</v>
      </c>
      <c r="D646" s="1">
        <f>'PR-RAS'!E653</f>
        <v>87</v>
      </c>
      <c r="E646" s="1">
        <v>0</v>
      </c>
      <c r="F646" s="1">
        <v>0</v>
      </c>
      <c r="G646" s="2">
        <f t="shared" si="10"/>
        <v>165.76500000000001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77</v>
      </c>
      <c r="D648" s="1">
        <f>'PR-RAS'!E655</f>
        <v>83</v>
      </c>
      <c r="E648" s="1">
        <v>0</v>
      </c>
      <c r="F648" s="1">
        <v>0</v>
      </c>
      <c r="G648" s="2">
        <f t="shared" si="10"/>
        <v>157.221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1576765</v>
      </c>
      <c r="D650" s="1">
        <f>'PR-RAS'!E657</f>
        <v>2339783.1800000002</v>
      </c>
      <c r="E650" s="1">
        <v>0</v>
      </c>
      <c r="F650" s="1">
        <v>0</v>
      </c>
      <c r="G650" s="2">
        <f t="shared" si="10"/>
        <v>4060359.0526400004</v>
      </c>
      <c r="H650" s="2">
        <f t="shared" si="11"/>
        <v>0.18000000016763806</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8631991</v>
      </c>
      <c r="D651" s="1">
        <f>'PR-RAS'!E658</f>
        <v>7631598.4299999997</v>
      </c>
      <c r="E651" s="1">
        <v>0</v>
      </c>
      <c r="F651" s="1">
        <v>0</v>
      </c>
      <c r="G651" s="2">
        <f t="shared" si="10"/>
        <v>15531872.108999999</v>
      </c>
      <c r="H651" s="2">
        <f t="shared" si="11"/>
        <v>0.42999999970197678</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19257</v>
      </c>
      <c r="D653" s="1">
        <f>'PR-RAS'!E660</f>
        <v>3350</v>
      </c>
      <c r="E653" s="1">
        <v>0</v>
      </c>
      <c r="F653" s="1">
        <v>0</v>
      </c>
      <c r="G653" s="2">
        <f t="shared" si="10"/>
        <v>16923.964</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22413</v>
      </c>
      <c r="D654" s="1">
        <f>'PR-RAS'!E661</f>
        <v>22310.94</v>
      </c>
      <c r="E654" s="1">
        <v>0</v>
      </c>
      <c r="F654" s="1">
        <v>0</v>
      </c>
      <c r="G654" s="2">
        <f t="shared" si="10"/>
        <v>43773.776640000004</v>
      </c>
      <c r="H654" s="2">
        <f t="shared" si="11"/>
        <v>6.0000000001309672E-2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179615</v>
      </c>
      <c r="D655" s="1">
        <f>'PR-RAS'!E662</f>
        <v>30000</v>
      </c>
      <c r="E655" s="1">
        <v>0</v>
      </c>
      <c r="F655" s="1">
        <v>0</v>
      </c>
      <c r="G655" s="2">
        <f t="shared" si="10"/>
        <v>156708.21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116963.42</v>
      </c>
      <c r="E656" s="1">
        <v>0</v>
      </c>
      <c r="F656" s="1">
        <v>0</v>
      </c>
      <c r="G656" s="2">
        <f t="shared" si="10"/>
        <v>153222.0802</v>
      </c>
      <c r="H656" s="2">
        <f t="shared" si="11"/>
        <v>0.41999999999825377</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1492538</v>
      </c>
      <c r="D657" s="1">
        <f>'PR-RAS'!E664</f>
        <v>1544934.2</v>
      </c>
      <c r="E657" s="1">
        <v>0</v>
      </c>
      <c r="F657" s="1">
        <v>0</v>
      </c>
      <c r="G657" s="2">
        <f t="shared" si="10"/>
        <v>3006058.5984000005</v>
      </c>
      <c r="H657" s="2">
        <f t="shared" si="11"/>
        <v>0.19999999995343387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1959836</v>
      </c>
      <c r="D658" s="1">
        <f>'PR-RAS'!E665</f>
        <v>3694384.86</v>
      </c>
      <c r="E658" s="1">
        <v>0</v>
      </c>
      <c r="F658" s="1">
        <v>0</v>
      </c>
      <c r="G658" s="2">
        <f t="shared" si="10"/>
        <v>6142033.9580399999</v>
      </c>
      <c r="H658" s="2">
        <f t="shared" si="11"/>
        <v>0.14000000013038516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352200</v>
      </c>
      <c r="E666" s="1">
        <v>0</v>
      </c>
      <c r="F666" s="1">
        <v>0</v>
      </c>
      <c r="G666" s="2">
        <f t="shared" si="10"/>
        <v>468426</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184651</v>
      </c>
      <c r="D687" s="1">
        <f>'PR-RAS'!E694</f>
        <v>379077.37</v>
      </c>
      <c r="E687" s="1">
        <v>0</v>
      </c>
      <c r="F687" s="1">
        <v>0</v>
      </c>
      <c r="G687" s="2">
        <f t="shared" si="10"/>
        <v>646764.73764000006</v>
      </c>
      <c r="H687" s="2">
        <f t="shared" si="11"/>
        <v>0.36999999999534339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634281</v>
      </c>
      <c r="D691" s="1">
        <f>'PR-RAS'!E698</f>
        <v>0</v>
      </c>
      <c r="E691" s="1">
        <v>0</v>
      </c>
      <c r="F691" s="1">
        <v>0</v>
      </c>
      <c r="G691" s="2">
        <f t="shared" si="10"/>
        <v>437653.88999999996</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7407</v>
      </c>
      <c r="D702" s="1">
        <f>'PR-RAS'!E709</f>
        <v>0</v>
      </c>
      <c r="E702" s="1">
        <v>0</v>
      </c>
      <c r="F702" s="1">
        <v>0</v>
      </c>
      <c r="G702" s="2">
        <f t="shared" si="10"/>
        <v>5192.3069999999998</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2002900</v>
      </c>
      <c r="D703" s="1">
        <f>'PR-RAS'!E710</f>
        <v>4375</v>
      </c>
      <c r="E703" s="1">
        <v>0</v>
      </c>
      <c r="F703" s="1">
        <v>0</v>
      </c>
      <c r="G703" s="2">
        <f t="shared" si="10"/>
        <v>1412178.2999999998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13172</v>
      </c>
      <c r="D705" s="1">
        <f>'PR-RAS'!E712</f>
        <v>54793.26</v>
      </c>
      <c r="E705" s="1">
        <v>0</v>
      </c>
      <c r="F705" s="1">
        <v>0</v>
      </c>
      <c r="G705" s="2">
        <f t="shared" si="10"/>
        <v>86421.998080000005</v>
      </c>
      <c r="H705" s="2">
        <f t="shared" si="11"/>
        <v>0.26000000000203727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365139</v>
      </c>
      <c r="D709" s="1">
        <f>'PR-RAS'!E716</f>
        <v>80134.39</v>
      </c>
      <c r="E709" s="1">
        <v>0</v>
      </c>
      <c r="F709" s="1">
        <v>0</v>
      </c>
      <c r="G709" s="2">
        <f t="shared" si="10"/>
        <v>371988.70824000001</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13500</v>
      </c>
      <c r="D710" s="1">
        <f>'PR-RAS'!E717</f>
        <v>6000</v>
      </c>
      <c r="E710" s="1">
        <v>0</v>
      </c>
      <c r="F710" s="1">
        <v>0</v>
      </c>
      <c r="G710" s="2">
        <f t="shared" si="10"/>
        <v>18079.5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343277</v>
      </c>
      <c r="D711" s="1">
        <f>'PR-RAS'!E718</f>
        <v>431120</v>
      </c>
      <c r="E711" s="1">
        <v>0</v>
      </c>
      <c r="F711" s="1">
        <v>0</v>
      </c>
      <c r="G711" s="2">
        <f t="shared" si="10"/>
        <v>855917.07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4300</v>
      </c>
      <c r="D712" s="1">
        <f>'PR-RAS'!E719</f>
        <v>16703.349999999999</v>
      </c>
      <c r="E712" s="1">
        <v>0</v>
      </c>
      <c r="F712" s="1">
        <v>0</v>
      </c>
      <c r="G712" s="2">
        <f t="shared" si="10"/>
        <v>26809.463699999997</v>
      </c>
      <c r="H712" s="2">
        <f t="shared" si="11"/>
        <v>0.34999999999854481</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270</v>
      </c>
      <c r="E713" s="1">
        <v>0</v>
      </c>
      <c r="F713" s="1">
        <v>0</v>
      </c>
      <c r="G713" s="2">
        <f t="shared" si="10"/>
        <v>384.47999999999996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10767</v>
      </c>
      <c r="D714" s="1">
        <f>'PR-RAS'!E721</f>
        <v>104282.21</v>
      </c>
      <c r="E714" s="1">
        <v>0</v>
      </c>
      <c r="F714" s="1">
        <v>0</v>
      </c>
      <c r="G714" s="2">
        <f t="shared" si="10"/>
        <v>156383.30246000001</v>
      </c>
      <c r="H714" s="2">
        <f t="shared" si="11"/>
        <v>0.21000000000640284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64902</v>
      </c>
      <c r="D715" s="1">
        <f>'PR-RAS'!E722</f>
        <v>87946.54</v>
      </c>
      <c r="E715" s="1">
        <v>0</v>
      </c>
      <c r="F715" s="1">
        <v>0</v>
      </c>
      <c r="G715" s="2">
        <f t="shared" si="10"/>
        <v>171927.68711999999</v>
      </c>
      <c r="H715" s="2">
        <f t="shared" si="11"/>
        <v>0.46000000000640284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12170</v>
      </c>
      <c r="D716" s="1">
        <f>'PR-RAS'!E723</f>
        <v>312.5</v>
      </c>
      <c r="E716" s="1">
        <v>0</v>
      </c>
      <c r="F716" s="1">
        <v>0</v>
      </c>
      <c r="G716" s="2">
        <f t="shared" si="10"/>
        <v>9148.4249999999993</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199204</v>
      </c>
      <c r="D718" s="1">
        <f>'PR-RAS'!E725</f>
        <v>204046.64</v>
      </c>
      <c r="E718" s="1">
        <v>0</v>
      </c>
      <c r="F718" s="1">
        <v>0</v>
      </c>
      <c r="G718" s="2">
        <f t="shared" si="10"/>
        <v>435432.14976</v>
      </c>
      <c r="H718" s="2">
        <f t="shared" si="11"/>
        <v>0.35999999998603016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25664</v>
      </c>
      <c r="D719" s="1">
        <f>'PR-RAS'!E726</f>
        <v>256768.2</v>
      </c>
      <c r="E719" s="1">
        <v>0</v>
      </c>
      <c r="F719" s="1">
        <v>0</v>
      </c>
      <c r="G719" s="2">
        <f t="shared" si="10"/>
        <v>387145.8872</v>
      </c>
      <c r="H719" s="2">
        <f t="shared" si="11"/>
        <v>0.20000000001164153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683467</v>
      </c>
      <c r="D732" s="1">
        <f>'PR-RAS'!E739</f>
        <v>669521.27</v>
      </c>
      <c r="E732" s="1">
        <v>0</v>
      </c>
      <c r="F732" s="1">
        <v>0</v>
      </c>
      <c r="G732" s="2">
        <f t="shared" si="10"/>
        <v>1478454.47374</v>
      </c>
      <c r="H732" s="2">
        <f t="shared" si="11"/>
        <v>0.27000000001862645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360834</v>
      </c>
      <c r="D735" s="1">
        <f>'PR-RAS'!E742</f>
        <v>303429.28999999998</v>
      </c>
      <c r="E735" s="1">
        <v>0</v>
      </c>
      <c r="F735" s="1">
        <v>0</v>
      </c>
      <c r="G735" s="2">
        <f t="shared" si="10"/>
        <v>710286.35372000001</v>
      </c>
      <c r="H735" s="2">
        <f t="shared" si="11"/>
        <v>0.28999999997904524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69650</v>
      </c>
      <c r="E753" s="1">
        <v>0</v>
      </c>
      <c r="F753" s="1">
        <v>0</v>
      </c>
      <c r="G753" s="2">
        <f t="shared" si="10"/>
        <v>104753.60000000001</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56476</v>
      </c>
      <c r="D754" s="1">
        <f>'PR-RAS'!E761</f>
        <v>131289.25</v>
      </c>
      <c r="E754" s="1">
        <v>0</v>
      </c>
      <c r="F754" s="1">
        <v>0</v>
      </c>
      <c r="G754" s="2">
        <f t="shared" si="10"/>
        <v>240248.0385</v>
      </c>
      <c r="H754" s="2">
        <f t="shared" si="11"/>
        <v>0.25</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76810</v>
      </c>
      <c r="D755" s="1">
        <f>'PR-RAS'!E762</f>
        <v>60000</v>
      </c>
      <c r="E755" s="1">
        <v>0</v>
      </c>
      <c r="F755" s="1">
        <v>0</v>
      </c>
      <c r="G755" s="2">
        <f t="shared" si="10"/>
        <v>148394.74</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223200</v>
      </c>
      <c r="D756" s="1">
        <f>'PR-RAS'!E763</f>
        <v>180270.66</v>
      </c>
      <c r="E756" s="1">
        <v>0</v>
      </c>
      <c r="F756" s="1">
        <v>0</v>
      </c>
      <c r="G756" s="2">
        <f t="shared" si="10"/>
        <v>440724.69660000002</v>
      </c>
      <c r="H756" s="2">
        <f t="shared" si="11"/>
        <v>0.33999999999650754</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38316</v>
      </c>
      <c r="E757" s="1">
        <v>0</v>
      </c>
      <c r="F757" s="1">
        <v>0</v>
      </c>
      <c r="G757" s="2">
        <f t="shared" si="10"/>
        <v>57933.792000000001</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410489</v>
      </c>
      <c r="D762" s="1">
        <f>'PR-RAS'!E769</f>
        <v>433023.6</v>
      </c>
      <c r="E762" s="1">
        <v>0</v>
      </c>
      <c r="F762" s="1">
        <v>0</v>
      </c>
      <c r="G762" s="2">
        <f t="shared" si="10"/>
        <v>971444.04819999996</v>
      </c>
      <c r="H762" s="2">
        <f t="shared" si="11"/>
        <v>0.40000000002328306</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544854</v>
      </c>
      <c r="D766" s="1">
        <f>'PR-RAS'!E773</f>
        <v>0</v>
      </c>
      <c r="E766" s="1">
        <v>0</v>
      </c>
      <c r="F766" s="1">
        <v>0</v>
      </c>
      <c r="G766" s="2">
        <f t="shared" si="10"/>
        <v>416813.31</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157605</v>
      </c>
      <c r="D788" s="1">
        <f>'PR-RAS'!E795</f>
        <v>0</v>
      </c>
      <c r="E788" s="1">
        <v>0</v>
      </c>
      <c r="F788" s="1">
        <v>0</v>
      </c>
      <c r="G788" s="2">
        <f t="shared" si="10"/>
        <v>124035.13500000001</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2006232</v>
      </c>
      <c r="D809" s="1">
        <f>'PR-RAS'!E816</f>
        <v>2004415.35</v>
      </c>
      <c r="E809" s="1">
        <v>0</v>
      </c>
      <c r="F809" s="1">
        <v>0</v>
      </c>
      <c r="G809" s="2">
        <f t="shared" si="10"/>
        <v>4860170.6616000002</v>
      </c>
      <c r="H809" s="2">
        <f t="shared" si="11"/>
        <v>0.35000000009313226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787200</v>
      </c>
      <c r="D812" s="1">
        <f>'PR-RAS'!E819</f>
        <v>870000</v>
      </c>
      <c r="E812" s="1">
        <v>0</v>
      </c>
      <c r="F812" s="1">
        <v>0</v>
      </c>
      <c r="G812" s="2">
        <f t="shared" si="18"/>
        <v>2049559.2000000002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262500</v>
      </c>
      <c r="D814" s="1">
        <f>'PR-RAS'!E821</f>
        <v>238500</v>
      </c>
      <c r="E814" s="1">
        <v>0</v>
      </c>
      <c r="F814" s="1">
        <v>0</v>
      </c>
      <c r="G814" s="2">
        <f t="shared" si="18"/>
        <v>601213.5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23800</v>
      </c>
      <c r="D815" s="1">
        <f>'PR-RAS'!E822</f>
        <v>18750</v>
      </c>
      <c r="E815" s="1">
        <v>0</v>
      </c>
      <c r="F815" s="1">
        <v>0</v>
      </c>
      <c r="G815" s="2">
        <f t="shared" si="18"/>
        <v>49898.2</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246107</v>
      </c>
      <c r="D816" s="1">
        <f>'PR-RAS'!E823</f>
        <v>418368.26</v>
      </c>
      <c r="E816" s="1">
        <v>0</v>
      </c>
      <c r="F816" s="1">
        <v>0</v>
      </c>
      <c r="G816" s="2">
        <f t="shared" si="18"/>
        <v>882517.46879999992</v>
      </c>
      <c r="H816" s="2">
        <f t="shared" si="19"/>
        <v>0.26000000000931323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165867.98000000001</v>
      </c>
      <c r="E818" s="1">
        <v>0</v>
      </c>
      <c r="F818" s="1">
        <v>0</v>
      </c>
      <c r="G818" s="2">
        <f t="shared" si="18"/>
        <v>271028.27931999997</v>
      </c>
      <c r="H818" s="2">
        <f t="shared" si="19"/>
        <v>1.9999999989522621E-2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35881</v>
      </c>
      <c r="D819" s="1">
        <f>'PR-RAS'!E826</f>
        <v>50545.63</v>
      </c>
      <c r="E819" s="1">
        <v>0</v>
      </c>
      <c r="F819" s="1">
        <v>0</v>
      </c>
      <c r="G819" s="2">
        <f t="shared" si="18"/>
        <v>112043.30868</v>
      </c>
      <c r="H819" s="2">
        <f t="shared" si="19"/>
        <v>0.37000000000261934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176106</v>
      </c>
      <c r="D820" s="1">
        <f>'PR-RAS'!E827</f>
        <v>14042</v>
      </c>
      <c r="E820" s="1">
        <v>0</v>
      </c>
      <c r="F820" s="1">
        <v>0</v>
      </c>
      <c r="G820" s="2">
        <f t="shared" si="18"/>
        <v>167231.60999999999</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4563495</v>
      </c>
      <c r="D821" s="1">
        <f>'PR-RAS'!E828</f>
        <v>5227349.17</v>
      </c>
      <c r="E821" s="1">
        <v>0</v>
      </c>
      <c r="F821" s="1">
        <v>0</v>
      </c>
      <c r="G821" s="2">
        <f t="shared" si="18"/>
        <v>12314918.538799999</v>
      </c>
      <c r="H821" s="2">
        <f t="shared" si="19"/>
        <v>0.16999999992549419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3856214</v>
      </c>
      <c r="D823" s="1">
        <f>'PR-RAS'!E830</f>
        <v>7332013.8799999999</v>
      </c>
      <c r="E823" s="1">
        <v>0</v>
      </c>
      <c r="F823" s="1">
        <v>0</v>
      </c>
      <c r="G823" s="2">
        <f t="shared" si="18"/>
        <v>15223638.726719998</v>
      </c>
      <c r="H823" s="2">
        <f t="shared" si="19"/>
        <v>0.12000000011175871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250000</v>
      </c>
      <c r="D864" s="1">
        <f>'PR-RAS'!E871</f>
        <v>0</v>
      </c>
      <c r="E864" s="1">
        <v>0</v>
      </c>
      <c r="F864" s="1">
        <v>0</v>
      </c>
      <c r="G864" s="2">
        <f t="shared" si="18"/>
        <v>215750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1277733</v>
      </c>
      <c r="D872" s="1">
        <f>'PR-RAS'!E879</f>
        <v>0</v>
      </c>
      <c r="E872" s="1">
        <v>0</v>
      </c>
      <c r="F872" s="1">
        <v>0</v>
      </c>
      <c r="G872" s="2">
        <f t="shared" si="18"/>
        <v>1112905.443</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332990</v>
      </c>
      <c r="D940" s="1">
        <f>'PR-RAS'!E947</f>
        <v>2132509.6800000002</v>
      </c>
      <c r="E940" s="1">
        <v>0</v>
      </c>
      <c r="F940" s="1">
        <v>0</v>
      </c>
      <c r="G940" s="2">
        <f t="shared" si="18"/>
        <v>4317530.7890400002</v>
      </c>
      <c r="H940" s="2">
        <f t="shared" si="19"/>
        <v>0.31999999983236194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5333333</v>
      </c>
      <c r="D947" s="1">
        <f>'PR-RAS'!E954</f>
        <v>4777777.9400000004</v>
      </c>
      <c r="E947" s="1">
        <v>0</v>
      </c>
      <c r="F947" s="1">
        <v>0</v>
      </c>
      <c r="G947" s="2">
        <f t="shared" si="18"/>
        <v>14084888.880480001</v>
      </c>
      <c r="H947" s="2">
        <f t="shared" si="19"/>
        <v>5.9999999590218067E-2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2566667</v>
      </c>
      <c r="D962" s="1">
        <f>'PR-RAS'!E969</f>
        <v>2566666.67</v>
      </c>
      <c r="E962" s="1">
        <v>0</v>
      </c>
      <c r="F962" s="1">
        <v>0</v>
      </c>
      <c r="G962" s="2">
        <f t="shared" si="18"/>
        <v>7399700.3267399995</v>
      </c>
      <c r="H962" s="2">
        <f t="shared" si="19"/>
        <v>0.33000000007450581</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1163400202</v>
      </c>
      <c r="D984" s="6">
        <f>BILANCA!E6</f>
        <v>1240900687.29</v>
      </c>
      <c r="E984" s="6">
        <v>0</v>
      </c>
      <c r="F984" s="6">
        <v>0</v>
      </c>
      <c r="G984" s="7">
        <f t="shared" ref="G984:G1241" si="22">B984/1000*C984+B984/500*D984</f>
        <v>3645201.5765800001</v>
      </c>
      <c r="H984" s="7">
        <f t="shared" si="19"/>
        <v>0.28999996185302734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826221329</v>
      </c>
      <c r="D985" s="1">
        <f>BILANCA!E7</f>
        <v>829285858.25000012</v>
      </c>
      <c r="E985" s="1">
        <v>0</v>
      </c>
      <c r="F985" s="1">
        <v>0</v>
      </c>
      <c r="G985" s="2">
        <f t="shared" si="22"/>
        <v>4969586.0910000009</v>
      </c>
      <c r="H985" s="2">
        <f t="shared" si="19"/>
        <v>0.25000011920928955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134620123</v>
      </c>
      <c r="D986" s="1">
        <f>BILANCA!E8</f>
        <v>135640048.31999999</v>
      </c>
      <c r="E986" s="1">
        <v>0</v>
      </c>
      <c r="F986" s="1">
        <v>0</v>
      </c>
      <c r="G986" s="2">
        <f t="shared" si="22"/>
        <v>1217700.6589200001</v>
      </c>
      <c r="H986" s="2">
        <f t="shared" si="19"/>
        <v>0.31999999284744263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94622353</v>
      </c>
      <c r="D987" s="1">
        <f>BILANCA!E9</f>
        <v>97973887.459999993</v>
      </c>
      <c r="E987" s="1">
        <v>0</v>
      </c>
      <c r="F987" s="1">
        <v>0</v>
      </c>
      <c r="G987" s="2">
        <f t="shared" si="22"/>
        <v>1162280.51168</v>
      </c>
      <c r="H987" s="2">
        <f t="shared" si="19"/>
        <v>0.45999999344348907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57478614</v>
      </c>
      <c r="D988" s="1">
        <f>BILANCA!E10</f>
        <v>56943535.920000002</v>
      </c>
      <c r="E988" s="1">
        <v>0</v>
      </c>
      <c r="F988" s="1">
        <v>0</v>
      </c>
      <c r="G988" s="2">
        <f t="shared" si="22"/>
        <v>856828.42920000013</v>
      </c>
      <c r="H988" s="2">
        <f t="shared" si="19"/>
        <v>7.9999998211860657E-2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17480844</v>
      </c>
      <c r="D989" s="1">
        <f>BILANCA!E11</f>
        <v>19277375.059999999</v>
      </c>
      <c r="E989" s="1">
        <v>0</v>
      </c>
      <c r="F989" s="1">
        <v>0</v>
      </c>
      <c r="G989" s="2">
        <f t="shared" si="22"/>
        <v>336213.56471999997</v>
      </c>
      <c r="H989" s="2">
        <f t="shared" si="19"/>
        <v>5.9999998658895493E-2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680097915</v>
      </c>
      <c r="D990" s="1">
        <f>BILANCA!E12</f>
        <v>672584528.28000009</v>
      </c>
      <c r="E990" s="1">
        <v>0</v>
      </c>
      <c r="F990" s="1">
        <v>0</v>
      </c>
      <c r="G990" s="2">
        <f t="shared" si="22"/>
        <v>14176868.800920002</v>
      </c>
      <c r="H990" s="2">
        <f t="shared" si="19"/>
        <v>0.28000009059906006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668080774</v>
      </c>
      <c r="D991" s="1">
        <f>BILANCA!E13</f>
        <v>659764937.67000008</v>
      </c>
      <c r="E991" s="1">
        <v>0</v>
      </c>
      <c r="F991" s="1">
        <v>0</v>
      </c>
      <c r="G991" s="2">
        <f t="shared" si="22"/>
        <v>15900885.194720002</v>
      </c>
      <c r="H991" s="2">
        <f t="shared" si="19"/>
        <v>0.32999992370605469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29273134</v>
      </c>
      <c r="D992" s="1">
        <f>BILANCA!E14</f>
        <v>29799774.719999999</v>
      </c>
      <c r="E992" s="1">
        <v>0</v>
      </c>
      <c r="F992" s="1">
        <v>0</v>
      </c>
      <c r="G992" s="2">
        <f t="shared" si="22"/>
        <v>799854.15096</v>
      </c>
      <c r="H992" s="2">
        <f t="shared" si="19"/>
        <v>0.2800000011920929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412772596</v>
      </c>
      <c r="D993" s="1">
        <f>BILANCA!E15</f>
        <v>414788776.97000003</v>
      </c>
      <c r="E993" s="1">
        <v>0</v>
      </c>
      <c r="F993" s="1">
        <v>0</v>
      </c>
      <c r="G993" s="2">
        <f t="shared" si="22"/>
        <v>12423501.499400001</v>
      </c>
      <c r="H993" s="2">
        <f t="shared" si="19"/>
        <v>2.9999971389770508E-2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346718456</v>
      </c>
      <c r="D994" s="1">
        <f>BILANCA!E16</f>
        <v>346718456.06999999</v>
      </c>
      <c r="E994" s="1">
        <v>0</v>
      </c>
      <c r="F994" s="1">
        <v>0</v>
      </c>
      <c r="G994" s="2">
        <f t="shared" si="22"/>
        <v>11441709.049539998</v>
      </c>
      <c r="H994" s="2">
        <f t="shared" si="19"/>
        <v>6.9999992847442627E-2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124100162</v>
      </c>
      <c r="D995" s="1">
        <f>BILANCA!E17</f>
        <v>136900580.09999999</v>
      </c>
      <c r="E995" s="1">
        <v>0</v>
      </c>
      <c r="F995" s="1">
        <v>0</v>
      </c>
      <c r="G995" s="2">
        <f t="shared" si="22"/>
        <v>4774815.8663999997</v>
      </c>
      <c r="H995" s="2">
        <f t="shared" si="19"/>
        <v>9.9999994039535522E-2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244783574</v>
      </c>
      <c r="D996" s="1">
        <f>BILANCA!E18</f>
        <v>268442650.19</v>
      </c>
      <c r="E996" s="1">
        <v>0</v>
      </c>
      <c r="F996" s="1">
        <v>0</v>
      </c>
      <c r="G996" s="2">
        <f t="shared" si="22"/>
        <v>10161695.366939999</v>
      </c>
      <c r="H996" s="2">
        <f t="shared" si="19"/>
        <v>0.18999999761581421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6304195</v>
      </c>
      <c r="D997" s="1">
        <f>BILANCA!E19</f>
        <v>7709554.6500000004</v>
      </c>
      <c r="E997" s="1">
        <v>0</v>
      </c>
      <c r="F997" s="1">
        <v>0</v>
      </c>
      <c r="G997" s="2">
        <f t="shared" si="22"/>
        <v>304126.26020000002</v>
      </c>
      <c r="H997" s="2">
        <f t="shared" si="19"/>
        <v>0.34999999962747097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4623850</v>
      </c>
      <c r="D998" s="1">
        <f>BILANCA!E20</f>
        <v>5090754.1900000004</v>
      </c>
      <c r="E998" s="1">
        <v>0</v>
      </c>
      <c r="F998" s="1">
        <v>0</v>
      </c>
      <c r="G998" s="2">
        <f t="shared" si="22"/>
        <v>222080.3757</v>
      </c>
      <c r="H998" s="2">
        <f t="shared" si="19"/>
        <v>0.19000000040978193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298937</v>
      </c>
      <c r="D999" s="1">
        <f>BILANCA!E21</f>
        <v>299041.43</v>
      </c>
      <c r="E999" s="1">
        <v>0</v>
      </c>
      <c r="F999" s="1">
        <v>0</v>
      </c>
      <c r="G999" s="2">
        <f t="shared" si="22"/>
        <v>14352.31776</v>
      </c>
      <c r="H999" s="2">
        <f t="shared" si="19"/>
        <v>0.42999999999301508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228767</v>
      </c>
      <c r="D1000" s="1">
        <f>BILANCA!E22</f>
        <v>737509.06</v>
      </c>
      <c r="E1000" s="1">
        <v>0</v>
      </c>
      <c r="F1000" s="1">
        <v>0</v>
      </c>
      <c r="G1000" s="2">
        <f t="shared" si="22"/>
        <v>28964.347040000004</v>
      </c>
      <c r="H1000" s="2">
        <f t="shared" si="19"/>
        <v>6.0000000055879354E-2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11610</v>
      </c>
      <c r="D1003" s="1">
        <f>BILANCA!E25</f>
        <v>11610</v>
      </c>
      <c r="E1003" s="1">
        <v>0</v>
      </c>
      <c r="F1003" s="1">
        <v>0</v>
      </c>
      <c r="G1003" s="2">
        <f t="shared" si="22"/>
        <v>696.6</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14407988</v>
      </c>
      <c r="D1004" s="1">
        <f>BILANCA!E26</f>
        <v>16737063.529999999</v>
      </c>
      <c r="E1004" s="1">
        <v>0</v>
      </c>
      <c r="F1004" s="1">
        <v>0</v>
      </c>
      <c r="G1004" s="2">
        <f t="shared" si="22"/>
        <v>1005524.4162600001</v>
      </c>
      <c r="H1004" s="2">
        <f t="shared" si="19"/>
        <v>0.47000000067055225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13266957</v>
      </c>
      <c r="D1006" s="1">
        <f>BILANCA!E28</f>
        <v>15166423.560000001</v>
      </c>
      <c r="E1006" s="1">
        <v>0</v>
      </c>
      <c r="F1006" s="1">
        <v>0</v>
      </c>
      <c r="G1006" s="2">
        <f t="shared" si="22"/>
        <v>1002795.4947599999</v>
      </c>
      <c r="H1006" s="2">
        <f t="shared" si="19"/>
        <v>0.43999999947845936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1783956</v>
      </c>
      <c r="D1007" s="1">
        <f>BILANCA!E29</f>
        <v>1600985.7499999998</v>
      </c>
      <c r="E1007" s="1">
        <v>0</v>
      </c>
      <c r="F1007" s="1">
        <v>0</v>
      </c>
      <c r="G1007" s="2">
        <f t="shared" si="22"/>
        <v>119662.26</v>
      </c>
      <c r="H1007" s="2">
        <f t="shared" si="19"/>
        <v>0.25000000023283064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2774983</v>
      </c>
      <c r="D1008" s="1">
        <f>BILANCA!E30</f>
        <v>3090895.26</v>
      </c>
      <c r="E1008" s="1">
        <v>0</v>
      </c>
      <c r="F1008" s="1">
        <v>0</v>
      </c>
      <c r="G1008" s="2">
        <f t="shared" si="22"/>
        <v>223919.33799999999</v>
      </c>
      <c r="H1008" s="2">
        <f t="shared" si="19"/>
        <v>0.25999999977648258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991027</v>
      </c>
      <c r="D1012" s="1">
        <f>BILANCA!E34</f>
        <v>1489909.51</v>
      </c>
      <c r="E1012" s="1">
        <v>0</v>
      </c>
      <c r="F1012" s="1">
        <v>0</v>
      </c>
      <c r="G1012" s="2">
        <f t="shared" si="22"/>
        <v>115154.53458000001</v>
      </c>
      <c r="H1012" s="2">
        <f t="shared" si="19"/>
        <v>0.48999999999068677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2980822</v>
      </c>
      <c r="D1013" s="1">
        <f>BILANCA!E35</f>
        <v>2980822.23</v>
      </c>
      <c r="E1013" s="1">
        <v>0</v>
      </c>
      <c r="F1013" s="1">
        <v>0</v>
      </c>
      <c r="G1013" s="2">
        <f t="shared" si="22"/>
        <v>268273.9938</v>
      </c>
      <c r="H1013" s="2">
        <f t="shared" si="19"/>
        <v>0.22999999998137355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2980822</v>
      </c>
      <c r="D1015" s="1">
        <f>BILANCA!E37</f>
        <v>2980822.23</v>
      </c>
      <c r="E1015" s="1">
        <v>0</v>
      </c>
      <c r="F1015" s="1">
        <v>0</v>
      </c>
      <c r="G1015" s="2">
        <f t="shared" si="22"/>
        <v>286158.92671999999</v>
      </c>
      <c r="H1015" s="2">
        <f t="shared" si="19"/>
        <v>0.22999999998137355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2729833</v>
      </c>
      <c r="D1020" s="1">
        <f>BILANCA!E42</f>
        <v>2729832.51</v>
      </c>
      <c r="E1020" s="1">
        <v>0</v>
      </c>
      <c r="F1020" s="1">
        <v>0</v>
      </c>
      <c r="G1020" s="2">
        <f t="shared" si="22"/>
        <v>303011.42673999997</v>
      </c>
      <c r="H1020" s="2">
        <f t="shared" si="19"/>
        <v>0.49000000022351742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2729833</v>
      </c>
      <c r="D1022" s="1">
        <f>BILANCA!E44</f>
        <v>2729832.51</v>
      </c>
      <c r="E1022" s="1">
        <v>0</v>
      </c>
      <c r="F1022" s="1">
        <v>0</v>
      </c>
      <c r="G1022" s="2">
        <f t="shared" si="22"/>
        <v>319390.42277999996</v>
      </c>
      <c r="H1022" s="2">
        <f t="shared" si="19"/>
        <v>0.49000000022351742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948168</v>
      </c>
      <c r="D1023" s="1">
        <f>BILANCA!E45</f>
        <v>528227.98000000045</v>
      </c>
      <c r="E1023" s="1">
        <v>0</v>
      </c>
      <c r="F1023" s="1">
        <v>0</v>
      </c>
      <c r="G1023" s="2">
        <f t="shared" si="22"/>
        <v>80184.958400000032</v>
      </c>
      <c r="H1023" s="2">
        <f t="shared" si="19"/>
        <v>1.9999999552965164E-2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1914526</v>
      </c>
      <c r="D1025" s="1">
        <f>BILANCA!E47</f>
        <v>1914525.6</v>
      </c>
      <c r="E1025" s="1">
        <v>0</v>
      </c>
      <c r="F1025" s="1">
        <v>0</v>
      </c>
      <c r="G1025" s="2">
        <f t="shared" si="22"/>
        <v>241230.24240000002</v>
      </c>
      <c r="H1025" s="2">
        <f t="shared" si="19"/>
        <v>0.39999999990686774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11698606</v>
      </c>
      <c r="D1026" s="1">
        <f>BILANCA!E48</f>
        <v>11698606.279999999</v>
      </c>
      <c r="E1026" s="1">
        <v>0</v>
      </c>
      <c r="F1026" s="1">
        <v>0</v>
      </c>
      <c r="G1026" s="2">
        <f t="shared" si="22"/>
        <v>1509120.1980799998</v>
      </c>
      <c r="H1026" s="2">
        <f t="shared" si="19"/>
        <v>0.27999999932944775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5971890</v>
      </c>
      <c r="D1027" s="1">
        <f>BILANCA!E49</f>
        <v>5971890.4000000004</v>
      </c>
      <c r="E1027" s="1">
        <v>0</v>
      </c>
      <c r="F1027" s="1">
        <v>0</v>
      </c>
      <c r="G1027" s="2">
        <f t="shared" si="22"/>
        <v>788289.51520000002</v>
      </c>
      <c r="H1027" s="2">
        <f t="shared" si="19"/>
        <v>0.40000000037252903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18636854</v>
      </c>
      <c r="D1028" s="1">
        <f>BILANCA!E50</f>
        <v>19056794.300000001</v>
      </c>
      <c r="E1028" s="1">
        <v>0</v>
      </c>
      <c r="F1028" s="1">
        <v>0</v>
      </c>
      <c r="G1028" s="2">
        <f t="shared" si="22"/>
        <v>2553769.9169999999</v>
      </c>
      <c r="H1028" s="2">
        <f t="shared" si="19"/>
        <v>0.30000000074505806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262873</v>
      </c>
      <c r="D1032" s="1">
        <f>BILANCA!E54</f>
        <v>264582.13</v>
      </c>
      <c r="E1032" s="1">
        <v>0</v>
      </c>
      <c r="F1032" s="1">
        <v>0</v>
      </c>
      <c r="G1032" s="2">
        <f t="shared" si="22"/>
        <v>38809.82574</v>
      </c>
      <c r="H1032" s="2">
        <f t="shared" si="19"/>
        <v>0.13000000000465661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262873</v>
      </c>
      <c r="D1033" s="1">
        <f>BILANCA!E55</f>
        <v>264582.13</v>
      </c>
      <c r="E1033" s="1">
        <v>0</v>
      </c>
      <c r="F1033" s="1">
        <v>0</v>
      </c>
      <c r="G1033" s="2">
        <f t="shared" si="22"/>
        <v>39601.863000000005</v>
      </c>
      <c r="H1033" s="2">
        <f t="shared" si="19"/>
        <v>0.13000000000465661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11503291</v>
      </c>
      <c r="D1034" s="1">
        <f>BILANCA!E56</f>
        <v>21061281.649999999</v>
      </c>
      <c r="E1034" s="1">
        <v>0</v>
      </c>
      <c r="F1034" s="1">
        <v>0</v>
      </c>
      <c r="G1034" s="2">
        <f t="shared" si="22"/>
        <v>2734918.5692999996</v>
      </c>
      <c r="H1034" s="2">
        <f t="shared" si="19"/>
        <v>0.35000000149011612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10442681</v>
      </c>
      <c r="D1035" s="1">
        <f>BILANCA!E57</f>
        <v>19786352.23</v>
      </c>
      <c r="E1035" s="1">
        <v>0</v>
      </c>
      <c r="F1035" s="1">
        <v>0</v>
      </c>
      <c r="G1035" s="2">
        <f t="shared" si="22"/>
        <v>2600800.0439200001</v>
      </c>
      <c r="H1035" s="2">
        <f t="shared" si="19"/>
        <v>0.23000000044703484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726593</v>
      </c>
      <c r="D1036" s="1">
        <f>BILANCA!E58</f>
        <v>0</v>
      </c>
      <c r="E1036" s="1">
        <v>0</v>
      </c>
      <c r="F1036" s="1">
        <v>0</v>
      </c>
      <c r="G1036" s="2">
        <f t="shared" si="22"/>
        <v>38509.428999999996</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334017</v>
      </c>
      <c r="D1039" s="1">
        <f>BILANCA!E61</f>
        <v>1152429.42</v>
      </c>
      <c r="E1039" s="1">
        <v>0</v>
      </c>
      <c r="F1039" s="1">
        <v>0</v>
      </c>
      <c r="G1039" s="2">
        <f t="shared" si="22"/>
        <v>147777.04704</v>
      </c>
      <c r="H1039" s="2">
        <f t="shared" si="19"/>
        <v>0.41999999992549419</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122500</v>
      </c>
      <c r="E1040" s="1">
        <v>0</v>
      </c>
      <c r="F1040" s="1">
        <v>0</v>
      </c>
      <c r="G1040" s="2">
        <f t="shared" si="22"/>
        <v>13965</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337178873</v>
      </c>
      <c r="D1046" s="1">
        <f>BILANCA!E68</f>
        <v>411614829.03999996</v>
      </c>
      <c r="E1046" s="1">
        <v>0</v>
      </c>
      <c r="F1046" s="1">
        <v>0</v>
      </c>
      <c r="G1046" s="2">
        <f t="shared" si="22"/>
        <v>73105737.458039999</v>
      </c>
      <c r="H1046" s="2">
        <f t="shared" si="19"/>
        <v>3.9999961853027344E-2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42670583</v>
      </c>
      <c r="D1047" s="1">
        <f>BILANCA!E69</f>
        <v>111442401.42</v>
      </c>
      <c r="E1047" s="1">
        <v>0</v>
      </c>
      <c r="F1047" s="1">
        <v>0</v>
      </c>
      <c r="G1047" s="2">
        <f t="shared" si="22"/>
        <v>16995544.69376</v>
      </c>
      <c r="H1047" s="2">
        <f t="shared" si="19"/>
        <v>0.42000000178813934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42666871</v>
      </c>
      <c r="D1048" s="1">
        <f>BILANCA!E70</f>
        <v>111439221.42</v>
      </c>
      <c r="E1048" s="1">
        <v>0</v>
      </c>
      <c r="F1048" s="1">
        <v>0</v>
      </c>
      <c r="G1048" s="2">
        <f t="shared" si="22"/>
        <v>17260445.399599999</v>
      </c>
      <c r="H1048" s="2">
        <f t="shared" si="19"/>
        <v>0.42000000178813934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42666871</v>
      </c>
      <c r="D1050" s="1">
        <f>BILANCA!E72</f>
        <v>111439221.42</v>
      </c>
      <c r="E1050" s="1">
        <v>0</v>
      </c>
      <c r="F1050" s="1">
        <v>0</v>
      </c>
      <c r="G1050" s="2">
        <f t="shared" si="22"/>
        <v>17791536.027280003</v>
      </c>
      <c r="H1050" s="2">
        <f t="shared" si="19"/>
        <v>0.42000000178813934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362</v>
      </c>
      <c r="D1054" s="1">
        <f>BILANCA!E76</f>
        <v>0</v>
      </c>
      <c r="E1054" s="1">
        <v>0</v>
      </c>
      <c r="F1054" s="1">
        <v>0</v>
      </c>
      <c r="G1054" s="2">
        <f t="shared" si="22"/>
        <v>25.701999999999998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3350</v>
      </c>
      <c r="D1055" s="1">
        <f>BILANCA!E77</f>
        <v>3180</v>
      </c>
      <c r="E1055" s="1">
        <v>0</v>
      </c>
      <c r="F1055" s="1">
        <v>0</v>
      </c>
      <c r="G1055" s="2">
        <f t="shared" si="22"/>
        <v>699.11999999999989</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1031482</v>
      </c>
      <c r="D1056" s="1">
        <f>BILANCA!E78</f>
        <v>1140256.1000000001</v>
      </c>
      <c r="E1056" s="1">
        <v>0</v>
      </c>
      <c r="F1056" s="1">
        <v>0</v>
      </c>
      <c r="G1056" s="2">
        <f t="shared" si="22"/>
        <v>241775.57660000003</v>
      </c>
      <c r="H1056" s="2">
        <f t="shared" si="19"/>
        <v>0.10000000009313226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238</v>
      </c>
      <c r="D1061" s="1">
        <f>BILANCA!E83</f>
        <v>16.59</v>
      </c>
      <c r="E1061" s="1">
        <v>0</v>
      </c>
      <c r="F1061" s="1">
        <v>0</v>
      </c>
      <c r="G1061" s="2">
        <f t="shared" si="22"/>
        <v>21.15204</v>
      </c>
      <c r="H1061" s="2">
        <f t="shared" si="19"/>
        <v>0.41000000000000014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1031244</v>
      </c>
      <c r="D1064" s="1">
        <f>BILANCA!E86</f>
        <v>1140239.51</v>
      </c>
      <c r="E1064" s="1">
        <v>0</v>
      </c>
      <c r="F1064" s="1">
        <v>0</v>
      </c>
      <c r="G1064" s="2">
        <f t="shared" si="22"/>
        <v>268249.56461999996</v>
      </c>
      <c r="H1064" s="2">
        <f t="shared" si="19"/>
        <v>0.48999999999068677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269917562</v>
      </c>
      <c r="D1112" s="1">
        <f>BILANCA!E134</f>
        <v>270229851.63</v>
      </c>
      <c r="E1112" s="1">
        <v>0</v>
      </c>
      <c r="F1112" s="1">
        <v>0</v>
      </c>
      <c r="G1112" s="2">
        <f t="shared" si="22"/>
        <v>104538667.21854001</v>
      </c>
      <c r="H1112" s="2">
        <f t="shared" si="23"/>
        <v>0.37000000476837158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269917562</v>
      </c>
      <c r="D1113" s="1">
        <f>BILANCA!E135</f>
        <v>270229851.63</v>
      </c>
      <c r="E1113" s="1">
        <v>0</v>
      </c>
      <c r="F1113" s="1">
        <v>0</v>
      </c>
      <c r="G1113" s="2">
        <f t="shared" si="22"/>
        <v>105349044.48380001</v>
      </c>
      <c r="H1113" s="2">
        <f t="shared" si="23"/>
        <v>0.37000000476837158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242401542</v>
      </c>
      <c r="D1117" s="1">
        <f>BILANCA!E139</f>
        <v>242713831.63</v>
      </c>
      <c r="E1117" s="1">
        <v>0</v>
      </c>
      <c r="F1117" s="1">
        <v>0</v>
      </c>
      <c r="G1117" s="2">
        <f t="shared" si="22"/>
        <v>97529113.504840001</v>
      </c>
      <c r="H1117" s="2">
        <f t="shared" si="23"/>
        <v>0.37000000476837158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150700</v>
      </c>
      <c r="D1118" s="1">
        <f>BILANCA!E140</f>
        <v>150700</v>
      </c>
      <c r="E1118" s="1">
        <v>0</v>
      </c>
      <c r="F1118" s="1">
        <v>0</v>
      </c>
      <c r="G1118" s="2">
        <f t="shared" si="22"/>
        <v>61033.5</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27365320</v>
      </c>
      <c r="D1119" s="1">
        <f>BILANCA!E141</f>
        <v>27365320</v>
      </c>
      <c r="E1119" s="1">
        <v>0</v>
      </c>
      <c r="F1119" s="1">
        <v>0</v>
      </c>
      <c r="G1119" s="2">
        <f t="shared" si="22"/>
        <v>11165050.560000002</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21774693</v>
      </c>
      <c r="D1124" s="1">
        <f>BILANCA!E146</f>
        <v>27768555.299999997</v>
      </c>
      <c r="E1124" s="1">
        <v>0</v>
      </c>
      <c r="F1124" s="1">
        <v>0</v>
      </c>
      <c r="G1124" s="2">
        <f t="shared" si="22"/>
        <v>10900964.307599999</v>
      </c>
      <c r="H1124" s="2">
        <f t="shared" si="23"/>
        <v>0.29999999701976776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8768400</v>
      </c>
      <c r="D1125" s="1">
        <f>BILANCA!E147</f>
        <v>8356997</v>
      </c>
      <c r="E1125" s="1">
        <v>0</v>
      </c>
      <c r="F1125" s="1">
        <v>0</v>
      </c>
      <c r="G1125" s="2">
        <f t="shared" si="22"/>
        <v>3618499.9479999994</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202800</v>
      </c>
      <c r="D1127" s="1">
        <f>BILANCA!E149</f>
        <v>4462923.0600000005</v>
      </c>
      <c r="E1127" s="1">
        <v>0</v>
      </c>
      <c r="F1127" s="1">
        <v>0</v>
      </c>
      <c r="G1127" s="2">
        <f t="shared" si="22"/>
        <v>1314525.04128</v>
      </c>
      <c r="H1127" s="2">
        <f t="shared" si="23"/>
        <v>6.0000000521540642E-2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2131611.77</v>
      </c>
      <c r="E1129" s="1">
        <v>0</v>
      </c>
      <c r="F1129" s="1">
        <v>0</v>
      </c>
      <c r="G1129" s="2">
        <f t="shared" si="22"/>
        <v>622430.63683999993</v>
      </c>
      <c r="H1129" s="2">
        <f t="shared" si="23"/>
        <v>0.22999999998137355</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202800</v>
      </c>
      <c r="D1130" s="1">
        <f>BILANCA!E152</f>
        <v>162810.68</v>
      </c>
      <c r="E1130" s="1">
        <v>0</v>
      </c>
      <c r="F1130" s="1">
        <v>0</v>
      </c>
      <c r="G1130" s="2">
        <f t="shared" si="22"/>
        <v>77677.939920000004</v>
      </c>
      <c r="H1130" s="2">
        <f t="shared" si="23"/>
        <v>0.32000000000698492</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2145525.5</v>
      </c>
      <c r="E1131" s="1">
        <v>0</v>
      </c>
      <c r="F1131" s="1">
        <v>0</v>
      </c>
      <c r="G1131" s="2">
        <f t="shared" si="22"/>
        <v>635075.54799999995</v>
      </c>
      <c r="H1131" s="2">
        <f t="shared" si="23"/>
        <v>0.5</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22975.11</v>
      </c>
      <c r="E1132" s="1">
        <v>0</v>
      </c>
      <c r="F1132" s="1">
        <v>0</v>
      </c>
      <c r="G1132" s="2">
        <f t="shared" si="22"/>
        <v>6846.5827799999997</v>
      </c>
      <c r="H1132" s="2">
        <f t="shared" si="23"/>
        <v>0.11000000000058208</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30397667</v>
      </c>
      <c r="D1136" s="1">
        <f>BILANCA!E158</f>
        <v>29126774.489999998</v>
      </c>
      <c r="E1136" s="1">
        <v>0</v>
      </c>
      <c r="F1136" s="1">
        <v>0</v>
      </c>
      <c r="G1136" s="2">
        <f t="shared" si="22"/>
        <v>13563636.044939999</v>
      </c>
      <c r="H1136" s="2">
        <f t="shared" si="23"/>
        <v>0.48999999836087227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16412223</v>
      </c>
      <c r="D1137" s="1">
        <f>BILANCA!E159</f>
        <v>23769421.050000001</v>
      </c>
      <c r="E1137" s="1">
        <v>0</v>
      </c>
      <c r="F1137" s="1">
        <v>0</v>
      </c>
      <c r="G1137" s="2">
        <f t="shared" si="22"/>
        <v>9848464.0254000016</v>
      </c>
      <c r="H1137" s="2">
        <f t="shared" si="23"/>
        <v>5.000000074505806E-2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1810493</v>
      </c>
      <c r="D1140" s="1">
        <f>BILANCA!E162</f>
        <v>1949608.81</v>
      </c>
      <c r="E1140" s="1">
        <v>0</v>
      </c>
      <c r="F1140" s="1">
        <v>0</v>
      </c>
      <c r="G1140" s="2">
        <f t="shared" si="22"/>
        <v>896424.56734000007</v>
      </c>
      <c r="H1140" s="2">
        <f t="shared" si="23"/>
        <v>0.18999999994412065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35816890</v>
      </c>
      <c r="D1141" s="1">
        <f>BILANCA!E163</f>
        <v>39897169.109999999</v>
      </c>
      <c r="E1141" s="1">
        <v>0</v>
      </c>
      <c r="F1141" s="1">
        <v>0</v>
      </c>
      <c r="G1141" s="2">
        <f t="shared" si="22"/>
        <v>18266574.058759999</v>
      </c>
      <c r="H1141" s="2">
        <f t="shared" si="23"/>
        <v>0.10999999940395355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1784553</v>
      </c>
      <c r="D1142" s="1">
        <f>BILANCA!E164</f>
        <v>936292.80999999959</v>
      </c>
      <c r="E1142" s="1">
        <v>0</v>
      </c>
      <c r="F1142" s="1">
        <v>0</v>
      </c>
      <c r="G1142" s="2">
        <f t="shared" si="22"/>
        <v>581485.04057999991</v>
      </c>
      <c r="H1142" s="2">
        <f t="shared" si="23"/>
        <v>0.19000000040978193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1712940</v>
      </c>
      <c r="D1143" s="1">
        <f>BILANCA!E165</f>
        <v>1487937.55</v>
      </c>
      <c r="E1143" s="1">
        <v>0</v>
      </c>
      <c r="F1143" s="1">
        <v>0</v>
      </c>
      <c r="G1143" s="2">
        <f t="shared" si="22"/>
        <v>750210.41599999997</v>
      </c>
      <c r="H1143" s="2">
        <f t="shared" si="23"/>
        <v>0.44999999995343387</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2657692</v>
      </c>
      <c r="D1144" s="1">
        <f>BILANCA!E166</f>
        <v>2008151.71</v>
      </c>
      <c r="E1144" s="1">
        <v>0</v>
      </c>
      <c r="F1144" s="1">
        <v>0</v>
      </c>
      <c r="G1144" s="2">
        <f t="shared" si="22"/>
        <v>1074513.2626200002</v>
      </c>
      <c r="H1144" s="2">
        <f t="shared" si="23"/>
        <v>0.2900000000372529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2586079</v>
      </c>
      <c r="D1147" s="1">
        <f>BILANCA!E169</f>
        <v>2559796.4500000002</v>
      </c>
      <c r="E1147" s="1">
        <v>0</v>
      </c>
      <c r="F1147" s="1">
        <v>0</v>
      </c>
      <c r="G1147" s="2">
        <f t="shared" si="22"/>
        <v>1263730.1916</v>
      </c>
      <c r="H1147" s="2">
        <f t="shared" si="23"/>
        <v>0.45000000018626451</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97471.78</v>
      </c>
      <c r="E1148" s="1">
        <v>0</v>
      </c>
      <c r="F1148" s="1">
        <v>0</v>
      </c>
      <c r="G1148" s="2">
        <f t="shared" si="22"/>
        <v>32165.687400000003</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97471.78</v>
      </c>
      <c r="E1149" s="1">
        <v>0</v>
      </c>
      <c r="F1149" s="1">
        <v>0</v>
      </c>
      <c r="G1149" s="2">
        <f t="shared" si="22"/>
        <v>32360.630960000002</v>
      </c>
      <c r="H1149" s="2">
        <f t="shared" si="23"/>
        <v>0.22000000000116415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1163400202</v>
      </c>
      <c r="D1152" s="1">
        <f>BILANCA!E175</f>
        <v>1240900687.29</v>
      </c>
      <c r="E1152" s="1">
        <v>0</v>
      </c>
      <c r="F1152" s="1">
        <v>0</v>
      </c>
      <c r="G1152" s="2">
        <f t="shared" si="22"/>
        <v>616039066.44201994</v>
      </c>
      <c r="H1152" s="2">
        <f t="shared" si="23"/>
        <v>0.28999996185302734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118202571</v>
      </c>
      <c r="D1153" s="1">
        <f>BILANCA!E176</f>
        <v>100325492.78</v>
      </c>
      <c r="E1153" s="1">
        <v>0</v>
      </c>
      <c r="F1153" s="1">
        <v>0</v>
      </c>
      <c r="G1153" s="2">
        <f t="shared" si="22"/>
        <v>54205104.615200005</v>
      </c>
      <c r="H1153" s="2">
        <f t="shared" si="23"/>
        <v>0.2199999988079071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16474502</v>
      </c>
      <c r="D1154" s="1">
        <f>BILANCA!E177</f>
        <v>12825534.82</v>
      </c>
      <c r="E1154" s="1">
        <v>0</v>
      </c>
      <c r="F1154" s="1">
        <v>0</v>
      </c>
      <c r="G1154" s="2">
        <f t="shared" si="22"/>
        <v>7203472.7504400006</v>
      </c>
      <c r="H1154" s="2">
        <f t="shared" si="23"/>
        <v>0.17999999970197678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987305</v>
      </c>
      <c r="D1155" s="1">
        <f>BILANCA!E178</f>
        <v>1157408.75</v>
      </c>
      <c r="E1155" s="1">
        <v>0</v>
      </c>
      <c r="F1155" s="1">
        <v>0</v>
      </c>
      <c r="G1155" s="2">
        <f t="shared" si="22"/>
        <v>567965.06999999995</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5993357</v>
      </c>
      <c r="D1156" s="1">
        <f>BILANCA!E179</f>
        <v>4705352.83</v>
      </c>
      <c r="E1156" s="1">
        <v>0</v>
      </c>
      <c r="F1156" s="1">
        <v>0</v>
      </c>
      <c r="G1156" s="2">
        <f t="shared" si="22"/>
        <v>2664902.8401799998</v>
      </c>
      <c r="H1156" s="2">
        <f t="shared" si="23"/>
        <v>0.16999999992549419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13445</v>
      </c>
      <c r="D1157" s="1">
        <f>BILANCA!E180</f>
        <v>39784.629999999997</v>
      </c>
      <c r="E1157" s="1">
        <v>0</v>
      </c>
      <c r="F1157" s="1">
        <v>0</v>
      </c>
      <c r="G1157" s="2">
        <f t="shared" si="22"/>
        <v>16184.481239999999</v>
      </c>
      <c r="H1157" s="2">
        <f t="shared" si="23"/>
        <v>0.37000000000261934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23672.3</v>
      </c>
      <c r="E1159" s="1">
        <v>0</v>
      </c>
      <c r="F1159" s="1">
        <v>0</v>
      </c>
      <c r="G1159" s="2">
        <f t="shared" si="22"/>
        <v>8332.6495999999988</v>
      </c>
      <c r="H1159" s="2">
        <f t="shared" si="23"/>
        <v>0.2999999999992724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13445</v>
      </c>
      <c r="D1160" s="1">
        <f>BILANCA!E183</f>
        <v>16112.33</v>
      </c>
      <c r="E1160" s="1">
        <v>0</v>
      </c>
      <c r="F1160" s="1">
        <v>0</v>
      </c>
      <c r="G1160" s="2">
        <f t="shared" si="22"/>
        <v>8083.5298199999997</v>
      </c>
      <c r="H1160" s="2">
        <f t="shared" si="23"/>
        <v>0.32999999999992724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412377</v>
      </c>
      <c r="D1161" s="1">
        <f>BILANCA!E184</f>
        <v>45334.98</v>
      </c>
      <c r="E1161" s="1">
        <v>0</v>
      </c>
      <c r="F1161" s="1">
        <v>0</v>
      </c>
      <c r="G1161" s="2">
        <f t="shared" si="22"/>
        <v>89542.35888</v>
      </c>
      <c r="H1161" s="2">
        <f t="shared" si="23"/>
        <v>1.9999999996798579E-2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233412</v>
      </c>
      <c r="D1163" s="1">
        <f>BILANCA!E186</f>
        <v>567093.32999999996</v>
      </c>
      <c r="E1163" s="1">
        <v>0</v>
      </c>
      <c r="F1163" s="1">
        <v>0</v>
      </c>
      <c r="G1163" s="2">
        <f t="shared" si="22"/>
        <v>246167.75879999998</v>
      </c>
      <c r="H1163" s="2">
        <f t="shared" si="23"/>
        <v>0.32999999995809048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8834606</v>
      </c>
      <c r="D1165" s="1">
        <f>BILANCA!E188</f>
        <v>6310560.2999999998</v>
      </c>
      <c r="E1165" s="1">
        <v>0</v>
      </c>
      <c r="F1165" s="1">
        <v>0</v>
      </c>
      <c r="G1165" s="2">
        <f t="shared" si="22"/>
        <v>3904942.2411999996</v>
      </c>
      <c r="H1165" s="2">
        <f t="shared" si="23"/>
        <v>0.29999999981373549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10265177</v>
      </c>
      <c r="D1166" s="1">
        <f>BILANCA!E189</f>
        <v>5514020.2199999997</v>
      </c>
      <c r="E1166" s="1">
        <v>0</v>
      </c>
      <c r="F1166" s="1">
        <v>0</v>
      </c>
      <c r="G1166" s="2">
        <f t="shared" si="22"/>
        <v>3896658.79152</v>
      </c>
      <c r="H1166" s="2">
        <f t="shared" si="23"/>
        <v>0.21999999973922968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91462892</v>
      </c>
      <c r="D1183" s="1">
        <f>BILANCA!E206</f>
        <v>81985937.739999995</v>
      </c>
      <c r="E1183" s="1">
        <v>0</v>
      </c>
      <c r="F1183" s="1">
        <v>0</v>
      </c>
      <c r="G1183" s="2">
        <f t="shared" si="22"/>
        <v>51086953.496000007</v>
      </c>
      <c r="H1183" s="2">
        <f t="shared" si="23"/>
        <v>0.26000000536441803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91462892</v>
      </c>
      <c r="D1184" s="1">
        <f>BILANCA!E207</f>
        <v>81985937.739999995</v>
      </c>
      <c r="E1184" s="1">
        <v>0</v>
      </c>
      <c r="F1184" s="1">
        <v>0</v>
      </c>
      <c r="G1184" s="2">
        <f t="shared" si="22"/>
        <v>51342388.26348</v>
      </c>
      <c r="H1184" s="2">
        <f t="shared" si="23"/>
        <v>0.26000000536441803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62329559</v>
      </c>
      <c r="D1185" s="1">
        <f>BILANCA!E208</f>
        <v>60197048.850000001</v>
      </c>
      <c r="E1185" s="1">
        <v>0</v>
      </c>
      <c r="F1185" s="1">
        <v>0</v>
      </c>
      <c r="G1185" s="2">
        <f t="shared" si="22"/>
        <v>36910178.653400004</v>
      </c>
      <c r="H1185" s="2">
        <f t="shared" si="23"/>
        <v>0.14999999850988388</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24000000</v>
      </c>
      <c r="D1189" s="1">
        <f>BILANCA!E212</f>
        <v>19222222.23</v>
      </c>
      <c r="E1189" s="1">
        <v>0</v>
      </c>
      <c r="F1189" s="1">
        <v>0</v>
      </c>
      <c r="G1189" s="2">
        <f t="shared" si="22"/>
        <v>12863555.558759999</v>
      </c>
      <c r="H1189" s="2">
        <f t="shared" si="23"/>
        <v>0.23000000044703484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5133333</v>
      </c>
      <c r="D1194" s="1">
        <f>BILANCA!E217</f>
        <v>2566666.66</v>
      </c>
      <c r="E1194" s="1">
        <v>0</v>
      </c>
      <c r="F1194" s="1">
        <v>0</v>
      </c>
      <c r="G1194" s="2">
        <f t="shared" si="22"/>
        <v>2166266.5935200001</v>
      </c>
      <c r="H1194" s="2">
        <f t="shared" si="23"/>
        <v>0.33999999985098839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1045197631</v>
      </c>
      <c r="D1214" s="1">
        <f>BILANCA!E237</f>
        <v>1140575194.51</v>
      </c>
      <c r="E1214" s="1">
        <v>0</v>
      </c>
      <c r="F1214" s="1">
        <v>0</v>
      </c>
      <c r="G1214" s="2">
        <f t="shared" si="22"/>
        <v>768386392.62462008</v>
      </c>
      <c r="H1214" s="2">
        <f t="shared" si="23"/>
        <v>0.49000000953674316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1005441477</v>
      </c>
      <c r="D1215" s="1">
        <f>BILANCA!E238</f>
        <v>1018297013.8199999</v>
      </c>
      <c r="E1215" s="1">
        <v>0</v>
      </c>
      <c r="F1215" s="1">
        <v>0</v>
      </c>
      <c r="G1215" s="2">
        <f t="shared" si="22"/>
        <v>705752237.07648003</v>
      </c>
      <c r="H1215" s="2">
        <f t="shared" si="23"/>
        <v>0.18000006675720215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1096904369</v>
      </c>
      <c r="D1216" s="1">
        <f>BILANCA!E239</f>
        <v>1100282951.5599999</v>
      </c>
      <c r="E1216" s="1">
        <v>0</v>
      </c>
      <c r="F1216" s="1">
        <v>0</v>
      </c>
      <c r="G1216" s="2">
        <f t="shared" si="22"/>
        <v>768310573.40395999</v>
      </c>
      <c r="H1216" s="2">
        <f t="shared" si="23"/>
        <v>0.44000005722045898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991609936</v>
      </c>
      <c r="D1217" s="1">
        <f>BILANCA!E240</f>
        <v>994988518.94000006</v>
      </c>
      <c r="E1217" s="1">
        <v>0</v>
      </c>
      <c r="F1217" s="1">
        <v>0</v>
      </c>
      <c r="G1217" s="2">
        <f t="shared" si="22"/>
        <v>697691351.88792002</v>
      </c>
      <c r="H1217" s="2">
        <f t="shared" si="23"/>
        <v>5.9999942779541016E-2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105294433</v>
      </c>
      <c r="D1218" s="1">
        <f>BILANCA!E241</f>
        <v>105294432.62</v>
      </c>
      <c r="E1218" s="1">
        <v>0</v>
      </c>
      <c r="F1218" s="1">
        <v>0</v>
      </c>
      <c r="G1218" s="2">
        <f t="shared" si="22"/>
        <v>74232575.086400002</v>
      </c>
      <c r="H1218" s="2">
        <f t="shared" si="23"/>
        <v>0.37999999523162842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91462892</v>
      </c>
      <c r="D1219" s="1">
        <f>BILANCA!E242</f>
        <v>81985937.739999995</v>
      </c>
      <c r="E1219" s="1">
        <v>0</v>
      </c>
      <c r="F1219" s="1">
        <v>0</v>
      </c>
      <c r="G1219" s="2">
        <f t="shared" si="22"/>
        <v>60282605.125279993</v>
      </c>
      <c r="H1219" s="2">
        <f t="shared" si="23"/>
        <v>0.26000000536441803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91462892</v>
      </c>
      <c r="D1220" s="1">
        <f>BILANCA!E243</f>
        <v>81985937.739999995</v>
      </c>
      <c r="E1220" s="1">
        <v>0</v>
      </c>
      <c r="F1220" s="1">
        <v>0</v>
      </c>
      <c r="G1220" s="2">
        <f t="shared" si="22"/>
        <v>60538039.892759994</v>
      </c>
      <c r="H1220" s="2">
        <f t="shared" si="23"/>
        <v>0.26000000536441803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17994064</v>
      </c>
      <c r="D1222" s="1">
        <f>BILANCA!E245</f>
        <v>95071609.969999999</v>
      </c>
      <c r="E1222" s="1">
        <v>0</v>
      </c>
      <c r="F1222" s="1">
        <v>0</v>
      </c>
      <c r="G1222" s="2">
        <f t="shared" si="22"/>
        <v>49744810.861660004</v>
      </c>
      <c r="H1222" s="2">
        <f t="shared" si="23"/>
        <v>3.0000001192092896E-2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30821149</v>
      </c>
      <c r="D1223" s="1">
        <f>BILANCA!E246</f>
        <v>104959780.87</v>
      </c>
      <c r="E1223" s="1">
        <v>0</v>
      </c>
      <c r="F1223" s="1">
        <v>0</v>
      </c>
      <c r="G1223" s="2">
        <f t="shared" si="22"/>
        <v>57777770.577599995</v>
      </c>
      <c r="H1223" s="2">
        <f t="shared" si="23"/>
        <v>0.12999999523162842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30821149</v>
      </c>
      <c r="D1224" s="1">
        <f>BILANCA!E247</f>
        <v>60854100.100000001</v>
      </c>
      <c r="E1224" s="1">
        <v>0</v>
      </c>
      <c r="F1224" s="1">
        <v>0</v>
      </c>
      <c r="G1224" s="2">
        <f t="shared" si="22"/>
        <v>36759573.157200001</v>
      </c>
      <c r="H1224" s="2">
        <f t="shared" si="23"/>
        <v>0.10000000149011612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44105680.770000003</v>
      </c>
      <c r="E1225" s="1">
        <v>0</v>
      </c>
      <c r="F1225" s="1">
        <v>0</v>
      </c>
      <c r="G1225" s="2">
        <f t="shared" si="22"/>
        <v>21347149.492680002</v>
      </c>
      <c r="H1225" s="2">
        <f t="shared" si="23"/>
        <v>0.22999999672174454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12827085</v>
      </c>
      <c r="D1227" s="1">
        <f>BILANCA!E250</f>
        <v>9888170.9000000004</v>
      </c>
      <c r="E1227" s="1">
        <v>0</v>
      </c>
      <c r="F1227" s="1">
        <v>0</v>
      </c>
      <c r="G1227" s="2">
        <f t="shared" si="22"/>
        <v>7955236.1392000001</v>
      </c>
      <c r="H1227" s="2">
        <f t="shared" si="23"/>
        <v>9.999999962747097E-2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12445339</v>
      </c>
      <c r="D1229" s="1">
        <f>BILANCA!E252</f>
        <v>0</v>
      </c>
      <c r="E1229" s="1">
        <v>0</v>
      </c>
      <c r="F1229" s="1">
        <v>0</v>
      </c>
      <c r="G1229" s="2">
        <f t="shared" si="22"/>
        <v>3061553.3939999999</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381746</v>
      </c>
      <c r="D1230" s="1">
        <f>BILANCA!E253</f>
        <v>9888170.9000000004</v>
      </c>
      <c r="E1230" s="1">
        <v>0</v>
      </c>
      <c r="F1230" s="1">
        <v>0</v>
      </c>
      <c r="G1230" s="2">
        <f t="shared" si="22"/>
        <v>4979047.6866000006</v>
      </c>
      <c r="H1230" s="2">
        <f t="shared" si="23"/>
        <v>9.999999962747097E-2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20063396</v>
      </c>
      <c r="D1232" s="1">
        <f>BILANCA!E255</f>
        <v>26340758.329999998</v>
      </c>
      <c r="E1232" s="1">
        <v>0</v>
      </c>
      <c r="F1232" s="1">
        <v>0</v>
      </c>
      <c r="G1232" s="2">
        <f t="shared" si="22"/>
        <v>18113483.25234</v>
      </c>
      <c r="H1232" s="2">
        <f t="shared" si="23"/>
        <v>0.32999999821186066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1698694</v>
      </c>
      <c r="D1233" s="1">
        <f>BILANCA!E256</f>
        <v>865812.39</v>
      </c>
      <c r="E1233" s="1">
        <v>0</v>
      </c>
      <c r="F1233" s="1">
        <v>0</v>
      </c>
      <c r="G1233" s="2">
        <f t="shared" si="22"/>
        <v>857579.69500000007</v>
      </c>
      <c r="H1233" s="2">
        <f t="shared" si="23"/>
        <v>0.39000000001396984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323313117</v>
      </c>
      <c r="D1236" s="1">
        <f>BILANCA!E259</f>
        <v>322308550.66000003</v>
      </c>
      <c r="E1236" s="1">
        <v>0</v>
      </c>
      <c r="F1236" s="1">
        <v>0</v>
      </c>
      <c r="G1236" s="2">
        <f t="shared" si="22"/>
        <v>244886345.23496002</v>
      </c>
      <c r="H1236" s="2">
        <f t="shared" si="23"/>
        <v>0.3399999737739563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323313117</v>
      </c>
      <c r="D1237" s="1">
        <f>BILANCA!E260</f>
        <v>322308550.66000003</v>
      </c>
      <c r="E1237" s="1">
        <v>0</v>
      </c>
      <c r="F1237" s="1">
        <v>0</v>
      </c>
      <c r="G1237" s="2">
        <f t="shared" si="22"/>
        <v>245854275.45328</v>
      </c>
      <c r="H1237" s="2">
        <f t="shared" si="23"/>
        <v>0.3399999737739563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53111376</v>
      </c>
      <c r="D1240" s="1">
        <f>BILANCA!E264</f>
        <v>56213713.310000002</v>
      </c>
      <c r="E1240" s="1">
        <v>0</v>
      </c>
      <c r="F1240" s="1">
        <v>0</v>
      </c>
      <c r="G1240" s="2">
        <f t="shared" si="22"/>
        <v>42543472.273340002</v>
      </c>
      <c r="H1240" s="2">
        <f t="shared" si="23"/>
        <v>0.31000000238418579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4480207</v>
      </c>
      <c r="D1241" s="1">
        <f>BILANCA!E265</f>
        <v>11452011.1</v>
      </c>
      <c r="E1241" s="1">
        <v>0</v>
      </c>
      <c r="F1241" s="1">
        <v>0</v>
      </c>
      <c r="G1241" s="2">
        <f t="shared" si="22"/>
        <v>7065131.1336000003</v>
      </c>
      <c r="H1241" s="2">
        <f t="shared" si="23"/>
        <v>9.999999962747097E-2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2376507</v>
      </c>
      <c r="D1242" s="1">
        <f>BILANCA!E266</f>
        <v>3385475.42</v>
      </c>
      <c r="E1242" s="1">
        <v>0</v>
      </c>
      <c r="F1242" s="1">
        <v>0</v>
      </c>
      <c r="G1242" s="2">
        <f t="shared" ref="G1242:G1479" si="24">B1242/1000*C1242+B1242/500*D1242</f>
        <v>2369191.5805600001</v>
      </c>
      <c r="H1242" s="2">
        <f t="shared" si="23"/>
        <v>0.41999999992549419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1994125</v>
      </c>
      <c r="D1243" s="1">
        <f>BILANCA!E267</f>
        <v>110613.84</v>
      </c>
      <c r="E1243" s="1">
        <v>0</v>
      </c>
      <c r="F1243" s="1">
        <v>0</v>
      </c>
      <c r="G1243" s="2">
        <f t="shared" si="24"/>
        <v>575991.69680000003</v>
      </c>
      <c r="H1243" s="2">
        <f t="shared" si="23"/>
        <v>0.16000000000349246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21607</v>
      </c>
      <c r="D1244" s="1">
        <f>BILANCA!E268</f>
        <v>22395.439999999999</v>
      </c>
      <c r="E1244" s="1">
        <v>0</v>
      </c>
      <c r="F1244" s="1">
        <v>0</v>
      </c>
      <c r="G1244" s="2">
        <f t="shared" si="24"/>
        <v>17329.846679999999</v>
      </c>
      <c r="H1244" s="2">
        <f t="shared" si="23"/>
        <v>0.43999999999869033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4866</v>
      </c>
      <c r="D1245" s="1">
        <f>BILANCA!E269</f>
        <v>15981.33</v>
      </c>
      <c r="E1245" s="1">
        <v>0</v>
      </c>
      <c r="F1245" s="1">
        <v>0</v>
      </c>
      <c r="G1245" s="2">
        <f t="shared" si="24"/>
        <v>9649.1089200000006</v>
      </c>
      <c r="H1245" s="2">
        <f t="shared" si="23"/>
        <v>0.32999999999992724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807106</v>
      </c>
      <c r="D1247" s="1">
        <f>BILANCA!E271</f>
        <v>793641.47</v>
      </c>
      <c r="E1247" s="1">
        <v>0</v>
      </c>
      <c r="F1247" s="1">
        <v>0</v>
      </c>
      <c r="G1247" s="2">
        <f t="shared" si="24"/>
        <v>632118.68015999999</v>
      </c>
      <c r="H1247" s="2">
        <f t="shared" si="23"/>
        <v>0.46999999997206032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197664</v>
      </c>
      <c r="D1249" s="1">
        <f>BILANCA!E273</f>
        <v>308221.27</v>
      </c>
      <c r="E1249" s="1">
        <v>0</v>
      </c>
      <c r="F1249" s="1">
        <v>0</v>
      </c>
      <c r="G1249" s="2">
        <f t="shared" si="24"/>
        <v>216552.33964000002</v>
      </c>
      <c r="H1249" s="2">
        <f t="shared" si="23"/>
        <v>0.27000000001862645</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363689</v>
      </c>
      <c r="D1263" s="1">
        <f>BILANCA!E287</f>
        <v>382893.87</v>
      </c>
      <c r="E1263" s="1">
        <v>0</v>
      </c>
      <c r="F1263" s="1">
        <v>0</v>
      </c>
      <c r="G1263" s="2">
        <f t="shared" si="24"/>
        <v>316253.48720000003</v>
      </c>
      <c r="H1263" s="2">
        <f t="shared" si="23"/>
        <v>0.13000000000465661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16110813</v>
      </c>
      <c r="D1264" s="1">
        <f>BILANCA!E288</f>
        <v>12442640.949999999</v>
      </c>
      <c r="E1264" s="1">
        <v>0</v>
      </c>
      <c r="F1264" s="1">
        <v>0</v>
      </c>
      <c r="G1264" s="2">
        <f t="shared" si="24"/>
        <v>11519902.666900001</v>
      </c>
      <c r="H1264" s="2">
        <f t="shared" si="23"/>
        <v>5.000000074505806E-2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425632</v>
      </c>
      <c r="D1265" s="1">
        <f>BILANCA!E289</f>
        <v>95000</v>
      </c>
      <c r="E1265" s="1">
        <v>0</v>
      </c>
      <c r="F1265" s="1">
        <v>0</v>
      </c>
      <c r="G1265" s="2">
        <f t="shared" si="24"/>
        <v>173608.22399999999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9839545</v>
      </c>
      <c r="D1266" s="1">
        <f>BILANCA!E290</f>
        <v>5419020.2199999997</v>
      </c>
      <c r="E1266" s="1">
        <v>0</v>
      </c>
      <c r="F1266" s="1">
        <v>0</v>
      </c>
      <c r="G1266" s="2">
        <f t="shared" si="24"/>
        <v>5851756.6795199998</v>
      </c>
      <c r="H1266" s="2">
        <f t="shared" si="23"/>
        <v>0.21999999973922968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111111.11</v>
      </c>
      <c r="E1269" s="1">
        <v>0</v>
      </c>
      <c r="F1269" s="1">
        <v>0</v>
      </c>
      <c r="G1269" s="2">
        <f t="shared" si="24"/>
        <v>63555.554919999995</v>
      </c>
      <c r="H1269" s="2">
        <f t="shared" si="23"/>
        <v>0.11000000000058208</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91462892</v>
      </c>
      <c r="D1270" s="1">
        <f>BILANCA!E294</f>
        <v>81874826.629999995</v>
      </c>
      <c r="E1270" s="1">
        <v>0</v>
      </c>
      <c r="F1270" s="1">
        <v>0</v>
      </c>
      <c r="G1270" s="2">
        <f t="shared" si="24"/>
        <v>73246000.489619985</v>
      </c>
      <c r="H1270" s="2">
        <f t="shared" si="23"/>
        <v>0.37000000476837158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2823587</v>
      </c>
      <c r="D1273" s="1">
        <f>BILANCA!E297</f>
        <v>496106.48</v>
      </c>
      <c r="E1273" s="1">
        <v>0</v>
      </c>
      <c r="F1273" s="1">
        <v>0</v>
      </c>
      <c r="G1273" s="2">
        <f t="shared" si="24"/>
        <v>1106581.9883999999</v>
      </c>
      <c r="H1273" s="2">
        <f t="shared" si="23"/>
        <v>0.47999999998137355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1167866</v>
      </c>
      <c r="D1274" s="1">
        <f>BILANCA!E298</f>
        <v>1597828.08</v>
      </c>
      <c r="E1274" s="1">
        <v>0</v>
      </c>
      <c r="F1274" s="1">
        <v>0</v>
      </c>
      <c r="G1274" s="2">
        <f t="shared" si="24"/>
        <v>1269784.9485599999</v>
      </c>
      <c r="H1274" s="2">
        <f t="shared" si="23"/>
        <v>8.0000000074505806E-2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280308</v>
      </c>
      <c r="D1275" s="1">
        <f>BILANCA!E299</f>
        <v>238136.68</v>
      </c>
      <c r="E1275" s="1">
        <v>0</v>
      </c>
      <c r="F1275" s="1">
        <v>0</v>
      </c>
      <c r="G1275" s="2">
        <f t="shared" si="24"/>
        <v>220921.75711999997</v>
      </c>
      <c r="H1275" s="2">
        <f t="shared" si="23"/>
        <v>0.32000000000698492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1692589</v>
      </c>
      <c r="D1276" s="1">
        <f>BILANCA!E300</f>
        <v>1584103.44</v>
      </c>
      <c r="E1276" s="1">
        <v>0</v>
      </c>
      <c r="F1276" s="1">
        <v>0</v>
      </c>
      <c r="G1276" s="2">
        <f t="shared" si="24"/>
        <v>1424213.1928399999</v>
      </c>
      <c r="H1276" s="2">
        <f t="shared" si="23"/>
        <v>0.43999999994412065</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22626985</v>
      </c>
      <c r="D1299" s="6">
        <f>'RAS-funkcijski'!E5</f>
        <v>25591066.669999998</v>
      </c>
      <c r="E1299" s="6">
        <v>0</v>
      </c>
      <c r="F1299" s="6">
        <v>0</v>
      </c>
      <c r="G1299" s="7">
        <f t="shared" si="24"/>
        <v>73809.118340000001</v>
      </c>
      <c r="H1299" s="7">
        <f t="shared" si="23"/>
        <v>0.33000000193715096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2220854</v>
      </c>
      <c r="D1300" s="1">
        <f>'RAS-funkcijski'!E6</f>
        <v>1485285.88</v>
      </c>
      <c r="E1300" s="1">
        <v>0</v>
      </c>
      <c r="F1300" s="1">
        <v>0</v>
      </c>
      <c r="G1300" s="2">
        <f t="shared" si="24"/>
        <v>10382.85152</v>
      </c>
      <c r="H1300" s="2">
        <f t="shared" si="23"/>
        <v>0.12000000011175871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969958</v>
      </c>
      <c r="D1301" s="1">
        <f>'RAS-funkcijski'!E7</f>
        <v>642610.72</v>
      </c>
      <c r="E1301" s="1">
        <v>0</v>
      </c>
      <c r="F1301" s="1">
        <v>0</v>
      </c>
      <c r="G1301" s="2">
        <f t="shared" si="24"/>
        <v>6765.5383199999997</v>
      </c>
      <c r="H1301" s="2">
        <f t="shared" si="23"/>
        <v>0.28000000002793968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1250896</v>
      </c>
      <c r="D1302" s="1">
        <f>'RAS-funkcijski'!E8</f>
        <v>842675.16</v>
      </c>
      <c r="E1302" s="1">
        <v>0</v>
      </c>
      <c r="F1302" s="1">
        <v>0</v>
      </c>
      <c r="G1302" s="2">
        <f t="shared" si="24"/>
        <v>11744.985280000001</v>
      </c>
      <c r="H1302" s="2">
        <f t="shared" si="23"/>
        <v>0.16000000003259629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16069264</v>
      </c>
      <c r="D1307" s="1">
        <f>'RAS-funkcijski'!E13</f>
        <v>17812329.25</v>
      </c>
      <c r="E1307" s="1">
        <v>0</v>
      </c>
      <c r="F1307" s="1">
        <v>0</v>
      </c>
      <c r="G1307" s="2">
        <f t="shared" si="24"/>
        <v>465245.30249999999</v>
      </c>
      <c r="H1307" s="2">
        <f t="shared" si="23"/>
        <v>0.25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13191183</v>
      </c>
      <c r="D1308" s="1">
        <f>'RAS-funkcijski'!E14</f>
        <v>14264574.58</v>
      </c>
      <c r="E1308" s="1">
        <v>0</v>
      </c>
      <c r="F1308" s="1">
        <v>0</v>
      </c>
      <c r="G1308" s="2">
        <f t="shared" si="24"/>
        <v>417203.32160000002</v>
      </c>
      <c r="H1308" s="2">
        <f t="shared" si="23"/>
        <v>0.41999999992549419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2878081</v>
      </c>
      <c r="D1310" s="1">
        <f>'RAS-funkcijski'!E16</f>
        <v>3547754.67</v>
      </c>
      <c r="E1310" s="1">
        <v>0</v>
      </c>
      <c r="F1310" s="1">
        <v>0</v>
      </c>
      <c r="G1310" s="2">
        <f t="shared" si="24"/>
        <v>119683.08408</v>
      </c>
      <c r="H1310" s="2">
        <f t="shared" si="23"/>
        <v>0.33000000007450581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926593</v>
      </c>
      <c r="D1312" s="1">
        <f>'RAS-funkcijski'!E18</f>
        <v>1218845.1399999999</v>
      </c>
      <c r="E1312" s="1">
        <v>0</v>
      </c>
      <c r="F1312" s="1">
        <v>0</v>
      </c>
      <c r="G1312" s="2">
        <f t="shared" si="24"/>
        <v>47099.965920000002</v>
      </c>
      <c r="H1312" s="2">
        <f t="shared" si="23"/>
        <v>0.13999999989755452</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2365974</v>
      </c>
      <c r="D1313" s="1">
        <f>'RAS-funkcijski'!E19</f>
        <v>4101655.84</v>
      </c>
      <c r="E1313" s="1">
        <v>0</v>
      </c>
      <c r="F1313" s="1">
        <v>0</v>
      </c>
      <c r="G1313" s="2">
        <f t="shared" si="24"/>
        <v>158539.28519999998</v>
      </c>
      <c r="H1313" s="2">
        <f t="shared" si="23"/>
        <v>0.16000000014901161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1044300</v>
      </c>
      <c r="D1314" s="1">
        <f>'RAS-funkcijski'!E20</f>
        <v>972950.56</v>
      </c>
      <c r="E1314" s="1">
        <v>0</v>
      </c>
      <c r="F1314" s="1">
        <v>0</v>
      </c>
      <c r="G1314" s="2">
        <f t="shared" si="24"/>
        <v>47843.217920000003</v>
      </c>
      <c r="H1314" s="2">
        <f t="shared" si="23"/>
        <v>0.43999999994412065</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1803231</v>
      </c>
      <c r="D1322" s="1">
        <f>'RAS-funkcijski'!E28</f>
        <v>997934.18</v>
      </c>
      <c r="E1322" s="1">
        <v>0</v>
      </c>
      <c r="F1322" s="1">
        <v>0</v>
      </c>
      <c r="G1322" s="2">
        <f t="shared" si="24"/>
        <v>91178.384640000004</v>
      </c>
      <c r="H1322" s="2">
        <f t="shared" si="23"/>
        <v>0.18000000005122274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56476</v>
      </c>
      <c r="D1323" s="1">
        <f>'RAS-funkcijski'!E29</f>
        <v>131289.25</v>
      </c>
      <c r="E1323" s="1">
        <v>0</v>
      </c>
      <c r="F1323" s="1">
        <v>0</v>
      </c>
      <c r="G1323" s="2">
        <f t="shared" si="24"/>
        <v>7976.3625000000011</v>
      </c>
      <c r="H1323" s="2">
        <f t="shared" si="23"/>
        <v>0.25</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680248</v>
      </c>
      <c r="D1324" s="1">
        <f>'RAS-funkcijski'!E30</f>
        <v>622547.51</v>
      </c>
      <c r="E1324" s="1">
        <v>0</v>
      </c>
      <c r="F1324" s="1">
        <v>0</v>
      </c>
      <c r="G1324" s="2">
        <f t="shared" si="24"/>
        <v>50058.918519999999</v>
      </c>
      <c r="H1324" s="2">
        <f t="shared" si="23"/>
        <v>0.48999999999068677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1036507</v>
      </c>
      <c r="D1327" s="1">
        <f>'RAS-funkcijski'!E33</f>
        <v>214097.42</v>
      </c>
      <c r="E1327" s="1">
        <v>0</v>
      </c>
      <c r="F1327" s="1">
        <v>0</v>
      </c>
      <c r="G1327" s="2">
        <f t="shared" si="24"/>
        <v>42476.353360000001</v>
      </c>
      <c r="H1327" s="2">
        <f t="shared" si="23"/>
        <v>0.42000000001280569</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30000</v>
      </c>
      <c r="D1328" s="1">
        <f>'RAS-funkcijski'!E34</f>
        <v>30000</v>
      </c>
      <c r="E1328" s="1">
        <v>0</v>
      </c>
      <c r="F1328" s="1">
        <v>0</v>
      </c>
      <c r="G1328" s="2">
        <f t="shared" si="24"/>
        <v>2700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22567379</v>
      </c>
      <c r="D1329" s="1">
        <f>'RAS-funkcijski'!E35</f>
        <v>20373363.049999997</v>
      </c>
      <c r="E1329" s="1">
        <v>0</v>
      </c>
      <c r="F1329" s="1">
        <v>0</v>
      </c>
      <c r="G1329" s="2">
        <f t="shared" si="24"/>
        <v>1962737.2580999997</v>
      </c>
      <c r="H1329" s="2">
        <f t="shared" si="23"/>
        <v>4.9999997019767761E-2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720009</v>
      </c>
      <c r="D1330" s="1">
        <f>'RAS-funkcijski'!E36</f>
        <v>702211.04</v>
      </c>
      <c r="E1330" s="1">
        <v>0</v>
      </c>
      <c r="F1330" s="1">
        <v>0</v>
      </c>
      <c r="G1330" s="2">
        <f t="shared" si="24"/>
        <v>67981.794560000009</v>
      </c>
      <c r="H1330" s="2">
        <f t="shared" si="23"/>
        <v>4.0000000037252903E-2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720009</v>
      </c>
      <c r="D1331" s="1">
        <f>'RAS-funkcijski'!E37</f>
        <v>702211.04</v>
      </c>
      <c r="E1331" s="1">
        <v>0</v>
      </c>
      <c r="F1331" s="1">
        <v>0</v>
      </c>
      <c r="G1331" s="2">
        <f t="shared" si="24"/>
        <v>70106.225640000004</v>
      </c>
      <c r="H1331" s="2">
        <f t="shared" si="23"/>
        <v>4.0000000037252903E-2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278650</v>
      </c>
      <c r="D1333" s="1">
        <f>'RAS-funkcijski'!E39</f>
        <v>351930.84</v>
      </c>
      <c r="E1333" s="1">
        <v>0</v>
      </c>
      <c r="F1333" s="1">
        <v>0</v>
      </c>
      <c r="G1333" s="2">
        <f t="shared" si="24"/>
        <v>34387.908800000005</v>
      </c>
      <c r="H1333" s="2">
        <f t="shared" si="23"/>
        <v>0.15999999997438863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278650</v>
      </c>
      <c r="D1334" s="1">
        <f>'RAS-funkcijski'!E40</f>
        <v>339151.25</v>
      </c>
      <c r="E1334" s="1">
        <v>0</v>
      </c>
      <c r="F1334" s="1">
        <v>0</v>
      </c>
      <c r="G1334" s="2">
        <f t="shared" si="24"/>
        <v>34450.29</v>
      </c>
      <c r="H1334" s="2">
        <f t="shared" si="23"/>
        <v>0.25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12779.59</v>
      </c>
      <c r="E1336" s="1">
        <v>0</v>
      </c>
      <c r="F1336" s="1">
        <v>0</v>
      </c>
      <c r="G1336" s="2">
        <f t="shared" si="24"/>
        <v>971.24883999999997</v>
      </c>
      <c r="H1336" s="2">
        <f t="shared" si="23"/>
        <v>0.40999999999985448</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20936703</v>
      </c>
      <c r="D1348" s="1">
        <f>'RAS-funkcijski'!E54</f>
        <v>19022623.68</v>
      </c>
      <c r="E1348" s="1">
        <v>0</v>
      </c>
      <c r="F1348" s="1">
        <v>0</v>
      </c>
      <c r="G1348" s="2">
        <f t="shared" si="24"/>
        <v>2949097.5180000002</v>
      </c>
      <c r="H1348" s="2">
        <f t="shared" si="27"/>
        <v>0.32000000029802322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20936703</v>
      </c>
      <c r="D1349" s="1">
        <f>'RAS-funkcijski'!E55</f>
        <v>19022623.68</v>
      </c>
      <c r="E1349" s="1">
        <v>0</v>
      </c>
      <c r="F1349" s="1">
        <v>0</v>
      </c>
      <c r="G1349" s="2">
        <f t="shared" si="24"/>
        <v>3008079.4683599998</v>
      </c>
      <c r="H1349" s="2">
        <f t="shared" si="27"/>
        <v>0.32000000029802322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215810</v>
      </c>
      <c r="D1360" s="1">
        <f>'RAS-funkcijski'!E66</f>
        <v>0</v>
      </c>
      <c r="E1360" s="1">
        <v>0</v>
      </c>
      <c r="F1360" s="1">
        <v>0</v>
      </c>
      <c r="G1360" s="2">
        <f t="shared" si="24"/>
        <v>13380.22</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215810</v>
      </c>
      <c r="D1365" s="1">
        <f>'RAS-funkcijski'!E71</f>
        <v>0</v>
      </c>
      <c r="E1365" s="1">
        <v>0</v>
      </c>
      <c r="F1365" s="1">
        <v>0</v>
      </c>
      <c r="G1365" s="2">
        <f t="shared" si="24"/>
        <v>14459.27</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416207</v>
      </c>
      <c r="D1368" s="1">
        <f>'RAS-funkcijski'!E74</f>
        <v>296597.49</v>
      </c>
      <c r="E1368" s="1">
        <v>0</v>
      </c>
      <c r="F1368" s="1">
        <v>0</v>
      </c>
      <c r="G1368" s="2">
        <f t="shared" si="24"/>
        <v>70658.138600000006</v>
      </c>
      <c r="H1368" s="2">
        <f t="shared" si="27"/>
        <v>0.48999999999068677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8318239</v>
      </c>
      <c r="D1369" s="1">
        <f>'RAS-funkcijski'!E75</f>
        <v>12030064.33</v>
      </c>
      <c r="E1369" s="1">
        <v>0</v>
      </c>
      <c r="F1369" s="1">
        <v>0</v>
      </c>
      <c r="G1369" s="2">
        <f t="shared" si="24"/>
        <v>2298864.1038599997</v>
      </c>
      <c r="H1369" s="2">
        <f t="shared" si="27"/>
        <v>0.33000000007450581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5530542</v>
      </c>
      <c r="D1370" s="1">
        <f>'RAS-funkcijski'!E76</f>
        <v>5936401.1500000004</v>
      </c>
      <c r="E1370" s="1">
        <v>0</v>
      </c>
      <c r="F1370" s="1">
        <v>0</v>
      </c>
      <c r="G1370" s="2">
        <f t="shared" si="24"/>
        <v>1253040.7896</v>
      </c>
      <c r="H1370" s="2">
        <f t="shared" si="27"/>
        <v>0.15000000037252903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956054</v>
      </c>
      <c r="D1371" s="1">
        <f>'RAS-funkcijski'!E77</f>
        <v>4319773.84</v>
      </c>
      <c r="E1371" s="1">
        <v>0</v>
      </c>
      <c r="F1371" s="1">
        <v>0</v>
      </c>
      <c r="G1371" s="2">
        <f t="shared" si="24"/>
        <v>700478.92264</v>
      </c>
      <c r="H1371" s="2">
        <f t="shared" si="27"/>
        <v>0.16000000014901161</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99000</v>
      </c>
      <c r="D1372" s="1">
        <f>'RAS-funkcijski'!E78</f>
        <v>142896.78</v>
      </c>
      <c r="E1372" s="1">
        <v>0</v>
      </c>
      <c r="F1372" s="1">
        <v>0</v>
      </c>
      <c r="G1372" s="2">
        <f t="shared" si="24"/>
        <v>28474.723439999998</v>
      </c>
      <c r="H1372" s="2">
        <f t="shared" si="27"/>
        <v>0.22000000000116415</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300000</v>
      </c>
      <c r="D1373" s="1">
        <f>'RAS-funkcijski'!E79</f>
        <v>300000</v>
      </c>
      <c r="E1373" s="1">
        <v>0</v>
      </c>
      <c r="F1373" s="1">
        <v>0</v>
      </c>
      <c r="G1373" s="2">
        <f t="shared" si="24"/>
        <v>67500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1432643</v>
      </c>
      <c r="D1375" s="1">
        <f>'RAS-funkcijski'!E81</f>
        <v>1330992.56</v>
      </c>
      <c r="E1375" s="1">
        <v>0</v>
      </c>
      <c r="F1375" s="1">
        <v>0</v>
      </c>
      <c r="G1375" s="2">
        <f t="shared" si="24"/>
        <v>315286.36524000001</v>
      </c>
      <c r="H1375" s="2">
        <f t="shared" si="27"/>
        <v>0.43999999994412065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36015984</v>
      </c>
      <c r="D1376" s="1">
        <f>'RAS-funkcijski'!E82</f>
        <v>24793115.519999996</v>
      </c>
      <c r="E1376" s="1">
        <v>0</v>
      </c>
      <c r="F1376" s="1">
        <v>0</v>
      </c>
      <c r="G1376" s="2">
        <f t="shared" si="24"/>
        <v>6676972.7731199991</v>
      </c>
      <c r="H1376" s="2">
        <f t="shared" si="27"/>
        <v>0.48000000417232513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789369</v>
      </c>
      <c r="D1377" s="1">
        <f>'RAS-funkcijski'!E83</f>
        <v>615489.47</v>
      </c>
      <c r="E1377" s="1">
        <v>0</v>
      </c>
      <c r="F1377" s="1">
        <v>0</v>
      </c>
      <c r="G1377" s="2">
        <f t="shared" si="24"/>
        <v>159607.48725999999</v>
      </c>
      <c r="H1377" s="2">
        <f t="shared" si="27"/>
        <v>0.46999999997206032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28226754</v>
      </c>
      <c r="D1378" s="1">
        <f>'RAS-funkcijski'!E84</f>
        <v>17383416.52</v>
      </c>
      <c r="E1378" s="1">
        <v>0</v>
      </c>
      <c r="F1378" s="1">
        <v>0</v>
      </c>
      <c r="G1378" s="2">
        <f t="shared" si="24"/>
        <v>5039486.9631999992</v>
      </c>
      <c r="H1378" s="2">
        <f t="shared" si="27"/>
        <v>0.48000000044703484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6773295</v>
      </c>
      <c r="D1380" s="1">
        <f>'RAS-funkcijski'!E86</f>
        <v>6518735.7400000002</v>
      </c>
      <c r="E1380" s="1">
        <v>0</v>
      </c>
      <c r="F1380" s="1">
        <v>0</v>
      </c>
      <c r="G1380" s="2">
        <f t="shared" si="24"/>
        <v>1624482.8513600002</v>
      </c>
      <c r="H1380" s="2">
        <f t="shared" si="27"/>
        <v>0.25999999977648258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226566</v>
      </c>
      <c r="D1382" s="1">
        <f>'RAS-funkcijski'!E88</f>
        <v>275473.78999999998</v>
      </c>
      <c r="E1382" s="1">
        <v>0</v>
      </c>
      <c r="F1382" s="1">
        <v>0</v>
      </c>
      <c r="G1382" s="2">
        <f t="shared" si="24"/>
        <v>65311.140720000003</v>
      </c>
      <c r="H1382" s="2">
        <f t="shared" si="27"/>
        <v>0.21000000002095476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2039236</v>
      </c>
      <c r="D1383" s="1">
        <f>'RAS-funkcijski'!E89</f>
        <v>2808076.34</v>
      </c>
      <c r="E1383" s="1">
        <v>0</v>
      </c>
      <c r="F1383" s="1">
        <v>0</v>
      </c>
      <c r="G1383" s="2">
        <f t="shared" si="24"/>
        <v>650708.03780000005</v>
      </c>
      <c r="H1383" s="2">
        <f t="shared" si="27"/>
        <v>0.33999999985098839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410489</v>
      </c>
      <c r="D1399" s="1">
        <f>'RAS-funkcijski'!E105</f>
        <v>833023.6</v>
      </c>
      <c r="E1399" s="1">
        <v>0</v>
      </c>
      <c r="F1399" s="1">
        <v>0</v>
      </c>
      <c r="G1399" s="2">
        <f t="shared" si="24"/>
        <v>209730.1562</v>
      </c>
      <c r="H1399" s="2">
        <f t="shared" si="27"/>
        <v>0.40000000002328306</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1628747</v>
      </c>
      <c r="D1400" s="1">
        <f>'RAS-funkcijski'!E106</f>
        <v>1975052.74</v>
      </c>
      <c r="E1400" s="1">
        <v>0</v>
      </c>
      <c r="F1400" s="1">
        <v>0</v>
      </c>
      <c r="G1400" s="2">
        <f t="shared" si="24"/>
        <v>569042.95295999991</v>
      </c>
      <c r="H1400" s="2">
        <f t="shared" si="27"/>
        <v>0.26000000000931323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15598719</v>
      </c>
      <c r="D1401" s="1">
        <f>'RAS-funkcijski'!E107</f>
        <v>17297930.899999999</v>
      </c>
      <c r="E1401" s="1">
        <v>0</v>
      </c>
      <c r="F1401" s="1">
        <v>0</v>
      </c>
      <c r="G1401" s="2">
        <f t="shared" si="24"/>
        <v>5170041.822399999</v>
      </c>
      <c r="H1401" s="2">
        <f t="shared" si="27"/>
        <v>0.10000000149011612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13563678</v>
      </c>
      <c r="D1402" s="1">
        <f>'RAS-funkcijski'!E108</f>
        <v>14758262.539999999</v>
      </c>
      <c r="E1402" s="1">
        <v>0</v>
      </c>
      <c r="F1402" s="1">
        <v>0</v>
      </c>
      <c r="G1402" s="2">
        <f t="shared" si="24"/>
        <v>4480341.1203199998</v>
      </c>
      <c r="H1402" s="2">
        <f t="shared" si="27"/>
        <v>0.46000000089406967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197865</v>
      </c>
      <c r="D1403" s="1">
        <f>'RAS-funkcijski'!E109</f>
        <v>345154.62</v>
      </c>
      <c r="E1403" s="1">
        <v>0</v>
      </c>
      <c r="F1403" s="1">
        <v>0</v>
      </c>
      <c r="G1403" s="2">
        <f t="shared" si="24"/>
        <v>93258.295199999993</v>
      </c>
      <c r="H1403" s="2">
        <f t="shared" si="27"/>
        <v>0.38000000000465661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28000</v>
      </c>
      <c r="D1405" s="1">
        <f>'RAS-funkcijski'!E111</f>
        <v>28000</v>
      </c>
      <c r="E1405" s="1">
        <v>0</v>
      </c>
      <c r="F1405" s="1">
        <v>0</v>
      </c>
      <c r="G1405" s="2">
        <f t="shared" si="24"/>
        <v>8988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228032</v>
      </c>
      <c r="D1406" s="1">
        <f>'RAS-funkcijski'!E112</f>
        <v>751162.82</v>
      </c>
      <c r="E1406" s="1">
        <v>0</v>
      </c>
      <c r="F1406" s="1">
        <v>0</v>
      </c>
      <c r="G1406" s="2">
        <f t="shared" si="24"/>
        <v>186878.62511999998</v>
      </c>
      <c r="H1406" s="2">
        <f t="shared" si="27"/>
        <v>0.18000000005122274</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1581144</v>
      </c>
      <c r="D1407" s="1">
        <f>'RAS-funkcijski'!E113</f>
        <v>1415350.92</v>
      </c>
      <c r="E1407" s="1">
        <v>0</v>
      </c>
      <c r="F1407" s="1">
        <v>0</v>
      </c>
      <c r="G1407" s="2">
        <f t="shared" si="24"/>
        <v>480891.19655999995</v>
      </c>
      <c r="H1407" s="2">
        <f t="shared" si="27"/>
        <v>8.0000000074505806E-2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12168717</v>
      </c>
      <c r="D1408" s="1">
        <f>'RAS-funkcijski'!E114</f>
        <v>10632786.76</v>
      </c>
      <c r="E1408" s="1">
        <v>0</v>
      </c>
      <c r="F1408" s="1">
        <v>0</v>
      </c>
      <c r="G1408" s="2">
        <f t="shared" si="24"/>
        <v>3677771.9572000001</v>
      </c>
      <c r="H1408" s="2">
        <f t="shared" si="27"/>
        <v>0.24000000022351742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10621047</v>
      </c>
      <c r="D1409" s="1">
        <f>'RAS-funkcijski'!E115</f>
        <v>8828395.3300000001</v>
      </c>
      <c r="E1409" s="1">
        <v>0</v>
      </c>
      <c r="F1409" s="1">
        <v>0</v>
      </c>
      <c r="G1409" s="2">
        <f t="shared" si="24"/>
        <v>3138839.9802600001</v>
      </c>
      <c r="H1409" s="2">
        <f t="shared" si="27"/>
        <v>0.33000000007450581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9141392</v>
      </c>
      <c r="D1410" s="1">
        <f>'RAS-funkcijski'!E116</f>
        <v>6489218.3399999999</v>
      </c>
      <c r="E1410" s="1">
        <v>0</v>
      </c>
      <c r="F1410" s="1">
        <v>0</v>
      </c>
      <c r="G1410" s="2">
        <f t="shared" si="24"/>
        <v>2477420.8121600002</v>
      </c>
      <c r="H1410" s="2">
        <f t="shared" si="27"/>
        <v>0.33999999985098839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1479655</v>
      </c>
      <c r="D1411" s="1">
        <f>'RAS-funkcijski'!E117</f>
        <v>2339176.9900000002</v>
      </c>
      <c r="E1411" s="1">
        <v>0</v>
      </c>
      <c r="F1411" s="1">
        <v>0</v>
      </c>
      <c r="G1411" s="2">
        <f t="shared" si="24"/>
        <v>695855.01474000013</v>
      </c>
      <c r="H1411" s="2">
        <f t="shared" si="27"/>
        <v>9.9999997764825821E-3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617175</v>
      </c>
      <c r="D1412" s="1">
        <f>'RAS-funkcijski'!E118</f>
        <v>778502.91</v>
      </c>
      <c r="E1412" s="1">
        <v>0</v>
      </c>
      <c r="F1412" s="1">
        <v>0</v>
      </c>
      <c r="G1412" s="2">
        <f t="shared" si="24"/>
        <v>247856.61348</v>
      </c>
      <c r="H1412" s="2">
        <f t="shared" si="27"/>
        <v>8.999999996740371E-2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617175</v>
      </c>
      <c r="D1414" s="1">
        <f>'RAS-funkcijski'!E120</f>
        <v>778502.91</v>
      </c>
      <c r="E1414" s="1">
        <v>0</v>
      </c>
      <c r="F1414" s="1">
        <v>0</v>
      </c>
      <c r="G1414" s="2">
        <f t="shared" si="24"/>
        <v>252204.97512000002</v>
      </c>
      <c r="H1414" s="2">
        <f t="shared" si="27"/>
        <v>8.999999996740371E-2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552000</v>
      </c>
      <c r="D1416" s="1">
        <f>'RAS-funkcijski'!E122</f>
        <v>594000</v>
      </c>
      <c r="E1416" s="1">
        <v>0</v>
      </c>
      <c r="F1416" s="1">
        <v>0</v>
      </c>
      <c r="G1416" s="2">
        <f t="shared" si="24"/>
        <v>205320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552000</v>
      </c>
      <c r="D1418" s="1">
        <f>'RAS-funkcijski'!E124</f>
        <v>594000</v>
      </c>
      <c r="E1418" s="1">
        <v>0</v>
      </c>
      <c r="F1418" s="1">
        <v>0</v>
      </c>
      <c r="G1418" s="2">
        <f t="shared" si="24"/>
        <v>208800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24195</v>
      </c>
      <c r="D1419" s="1">
        <f>'RAS-funkcijski'!E125</f>
        <v>77588.52</v>
      </c>
      <c r="E1419" s="1">
        <v>0</v>
      </c>
      <c r="F1419" s="1">
        <v>0</v>
      </c>
      <c r="G1419" s="2">
        <f t="shared" si="24"/>
        <v>21704.01684</v>
      </c>
      <c r="H1419" s="2">
        <f t="shared" si="27"/>
        <v>0.47999999999592546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354300</v>
      </c>
      <c r="D1421" s="1">
        <f>'RAS-funkcijski'!E127</f>
        <v>354300</v>
      </c>
      <c r="E1421" s="1">
        <v>0</v>
      </c>
      <c r="F1421" s="1">
        <v>0</v>
      </c>
      <c r="G1421" s="2">
        <f t="shared" si="24"/>
        <v>130736.70000000001</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9035866</v>
      </c>
      <c r="D1423" s="1">
        <f>'RAS-funkcijski'!E129</f>
        <v>9691140.4499999993</v>
      </c>
      <c r="E1423" s="1">
        <v>0</v>
      </c>
      <c r="F1423" s="1">
        <v>0</v>
      </c>
      <c r="G1423" s="2">
        <f t="shared" si="24"/>
        <v>3552268.3624999998</v>
      </c>
      <c r="H1423" s="2">
        <f t="shared" si="27"/>
        <v>0.44999999925494194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3878595</v>
      </c>
      <c r="D1427" s="1">
        <f>'RAS-funkcijski'!E133</f>
        <v>4526353.7300000004</v>
      </c>
      <c r="E1427" s="1">
        <v>0</v>
      </c>
      <c r="F1427" s="1">
        <v>0</v>
      </c>
      <c r="G1427" s="2">
        <f t="shared" si="24"/>
        <v>1668138.0173400003</v>
      </c>
      <c r="H1427" s="2">
        <f t="shared" si="27"/>
        <v>0.26999999955296516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879896</v>
      </c>
      <c r="D1429" s="1">
        <f>'RAS-funkcijski'!E135</f>
        <v>1013721.79</v>
      </c>
      <c r="E1429" s="1">
        <v>0</v>
      </c>
      <c r="F1429" s="1">
        <v>0</v>
      </c>
      <c r="G1429" s="2">
        <f t="shared" si="24"/>
        <v>380861.48498000001</v>
      </c>
      <c r="H1429" s="2">
        <f t="shared" si="27"/>
        <v>0.2099999999627471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23800</v>
      </c>
      <c r="D1430" s="1">
        <f>'RAS-funkcijski'!E136</f>
        <v>18750</v>
      </c>
      <c r="E1430" s="1">
        <v>0</v>
      </c>
      <c r="F1430" s="1">
        <v>0</v>
      </c>
      <c r="G1430" s="2">
        <f t="shared" si="24"/>
        <v>8091.6</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512424</v>
      </c>
      <c r="D1431" s="1">
        <f>'RAS-funkcijski'!E137</f>
        <v>491197.07</v>
      </c>
      <c r="E1431" s="1">
        <v>0</v>
      </c>
      <c r="F1431" s="1">
        <v>0</v>
      </c>
      <c r="G1431" s="2">
        <f t="shared" si="24"/>
        <v>198810.81262000001</v>
      </c>
      <c r="H1431" s="2">
        <f t="shared" si="27"/>
        <v>7.0000000006984919E-2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1647476</v>
      </c>
      <c r="D1432" s="1">
        <f>'RAS-funkcijski'!E138</f>
        <v>1615358.16</v>
      </c>
      <c r="E1432" s="1">
        <v>0</v>
      </c>
      <c r="F1432" s="1">
        <v>0</v>
      </c>
      <c r="G1432" s="2">
        <f t="shared" si="24"/>
        <v>653677.77087999997</v>
      </c>
      <c r="H1432" s="2">
        <f t="shared" si="27"/>
        <v>0.15999999991618097</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383993</v>
      </c>
      <c r="D1433" s="1">
        <f>'RAS-funkcijski'!E139</f>
        <v>53718.06</v>
      </c>
      <c r="E1433" s="1">
        <v>0</v>
      </c>
      <c r="F1433" s="1">
        <v>0</v>
      </c>
      <c r="G1433" s="2">
        <f t="shared" si="24"/>
        <v>66342.931200000006</v>
      </c>
      <c r="H1433" s="2">
        <f t="shared" si="27"/>
        <v>5.9999999997671694E-2</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1709682</v>
      </c>
      <c r="D1434" s="1">
        <f>'RAS-funkcijski'!E140</f>
        <v>1972041.64</v>
      </c>
      <c r="E1434" s="1">
        <v>0</v>
      </c>
      <c r="F1434" s="1">
        <v>0</v>
      </c>
      <c r="G1434" s="2">
        <f t="shared" si="24"/>
        <v>768912.07808000001</v>
      </c>
      <c r="H1434" s="2">
        <f t="shared" si="27"/>
        <v>0.36000000010244548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130174356</v>
      </c>
      <c r="D1435" s="13">
        <f>'RAS-funkcijski'!E141</f>
        <v>124215478.19999999</v>
      </c>
      <c r="E1435" s="13">
        <v>0</v>
      </c>
      <c r="F1435" s="13">
        <v>0</v>
      </c>
      <c r="G1435" s="14">
        <f t="shared" si="24"/>
        <v>51868927.798799999</v>
      </c>
      <c r="H1435" s="14">
        <f t="shared" si="27"/>
        <v>0.19999998807907104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1764.32</v>
      </c>
      <c r="D1436" s="6">
        <f>'P-VRIO'!E5</f>
        <v>9742292.8899999987</v>
      </c>
      <c r="E1436" s="6">
        <v>0</v>
      </c>
      <c r="F1436" s="6">
        <v>0</v>
      </c>
      <c r="G1436" s="7">
        <f t="shared" si="24"/>
        <v>19486.350099999996</v>
      </c>
      <c r="H1436" s="7">
        <f t="shared" si="27"/>
        <v>0.43000000126653504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1764.32</v>
      </c>
      <c r="D1437" s="1">
        <f>'P-VRIO'!E6</f>
        <v>556112.44999999995</v>
      </c>
      <c r="E1437" s="1">
        <v>0</v>
      </c>
      <c r="F1437" s="1">
        <v>0</v>
      </c>
      <c r="G1437" s="2">
        <f t="shared" si="24"/>
        <v>2227.9784399999999</v>
      </c>
      <c r="H1437" s="2">
        <f t="shared" si="27"/>
        <v>0.76999999995337021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1764.32</v>
      </c>
      <c r="D1445" s="1">
        <f>'P-VRIO'!E14</f>
        <v>556112.44999999995</v>
      </c>
      <c r="E1445" s="1">
        <v>0</v>
      </c>
      <c r="F1445" s="1">
        <v>0</v>
      </c>
      <c r="G1445" s="2">
        <f t="shared" si="24"/>
        <v>11139.8922</v>
      </c>
      <c r="H1445" s="2">
        <f t="shared" si="27"/>
        <v>0.76999999995337021</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1764.32</v>
      </c>
      <c r="D1447" s="1">
        <f>'P-VRIO'!E16</f>
        <v>0</v>
      </c>
      <c r="E1447" s="1">
        <v>0</v>
      </c>
      <c r="F1447" s="1">
        <v>0</v>
      </c>
      <c r="G1447" s="2">
        <f t="shared" si="24"/>
        <v>21.17184</v>
      </c>
      <c r="H1447" s="2">
        <f t="shared" si="27"/>
        <v>0.31999999999993634</v>
      </c>
      <c r="I1447" s="10">
        <f t="shared" si="29"/>
        <v>6.7749887999986518</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556112.44999999995</v>
      </c>
      <c r="E1452" s="1">
        <v>0</v>
      </c>
      <c r="F1452" s="1">
        <v>0</v>
      </c>
      <c r="G1452" s="2">
        <f t="shared" si="24"/>
        <v>18907.8233</v>
      </c>
      <c r="H1452" s="2">
        <f t="shared" si="27"/>
        <v>0.44999999995343387</v>
      </c>
      <c r="I1452" s="10">
        <f t="shared" si="29"/>
        <v>8508.5204841195355</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9186180.4399999995</v>
      </c>
      <c r="E1453" s="1">
        <v>0</v>
      </c>
      <c r="F1453" s="1">
        <v>0</v>
      </c>
      <c r="G1453" s="2">
        <f t="shared" si="24"/>
        <v>330702.49583999993</v>
      </c>
      <c r="H1453" s="2">
        <f t="shared" si="27"/>
        <v>0.43999999947845936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3375</v>
      </c>
      <c r="E1454" s="1">
        <v>0</v>
      </c>
      <c r="F1454" s="1">
        <v>0</v>
      </c>
      <c r="G1454" s="2">
        <f t="shared" si="24"/>
        <v>128.25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3375</v>
      </c>
      <c r="E1456" s="1">
        <v>0</v>
      </c>
      <c r="F1456" s="1">
        <v>0</v>
      </c>
      <c r="G1456" s="2">
        <f t="shared" si="24"/>
        <v>141.75</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9182805.4399999995</v>
      </c>
      <c r="E1461" s="1">
        <v>0</v>
      </c>
      <c r="F1461" s="1">
        <v>0</v>
      </c>
      <c r="G1461" s="2">
        <f t="shared" si="24"/>
        <v>477505.88287999993</v>
      </c>
      <c r="H1461" s="2">
        <f t="shared" si="27"/>
        <v>0.43999999947845936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3146000.03</v>
      </c>
      <c r="E1467" s="1">
        <v>0</v>
      </c>
      <c r="F1467" s="1">
        <v>0</v>
      </c>
      <c r="G1467" s="2">
        <f t="shared" si="24"/>
        <v>201344.00191999998</v>
      </c>
      <c r="H1467" s="2">
        <f t="shared" si="27"/>
        <v>2.9999999795109034E-2</v>
      </c>
      <c r="I1467" s="10">
        <f t="shared" si="31"/>
        <v>6040.3200163464326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6036805.4100000001</v>
      </c>
      <c r="E1468" s="1">
        <v>0</v>
      </c>
      <c r="F1468" s="1">
        <v>0</v>
      </c>
      <c r="G1468" s="2">
        <f t="shared" si="24"/>
        <v>398429.15706000006</v>
      </c>
      <c r="H1468" s="2">
        <f t="shared" si="27"/>
        <v>0.41000000014901161</v>
      </c>
      <c r="I1468" s="10">
        <f t="shared" si="31"/>
        <v>163355.9544539706</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200126.47999999998</v>
      </c>
      <c r="E1469" s="1">
        <v>0</v>
      </c>
      <c r="F1469" s="1">
        <v>0</v>
      </c>
      <c r="G1469" s="2">
        <f t="shared" si="24"/>
        <v>13608.600640000001</v>
      </c>
      <c r="H1469" s="2">
        <f t="shared" si="27"/>
        <v>0.47999999998137355</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200126.47999999998</v>
      </c>
      <c r="E1475" s="1">
        <v>0</v>
      </c>
      <c r="F1475" s="1">
        <v>0</v>
      </c>
      <c r="G1475" s="2">
        <f t="shared" si="24"/>
        <v>16010.118399999999</v>
      </c>
      <c r="H1475" s="2">
        <f t="shared" si="27"/>
        <v>0.47999999998137355</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70000</v>
      </c>
      <c r="E1476" s="1">
        <v>0</v>
      </c>
      <c r="F1476" s="1">
        <v>0</v>
      </c>
      <c r="G1476" s="2">
        <f t="shared" si="24"/>
        <v>5740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130126.48</v>
      </c>
      <c r="E1477" s="1">
        <v>0</v>
      </c>
      <c r="F1477" s="1">
        <v>0</v>
      </c>
      <c r="G1477" s="2">
        <f t="shared" si="24"/>
        <v>10930.624320000001</v>
      </c>
      <c r="H1477" s="2">
        <f t="shared" si="27"/>
        <v>0.47999999999592546</v>
      </c>
      <c r="I1477" s="10">
        <f t="shared" si="33"/>
        <v>5246.6996735554631</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118202570.62</v>
      </c>
      <c r="D1480" s="6"/>
      <c r="E1480" s="6">
        <v>0</v>
      </c>
      <c r="F1480" s="6">
        <v>0</v>
      </c>
      <c r="G1480" s="7">
        <f t="shared" ref="G1480:G1580" si="34">B1480/1000*C1480</f>
        <v>118202.57062000001</v>
      </c>
      <c r="H1480" s="7">
        <f t="shared" ref="H1480:H1580" si="35">ABS(C1480-ROUND(C1480,0))</f>
        <v>0.37999999523162842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143695888.87</v>
      </c>
      <c r="D1481" s="1">
        <v>0</v>
      </c>
      <c r="E1481" s="1">
        <v>0</v>
      </c>
      <c r="F1481" s="1">
        <v>0</v>
      </c>
      <c r="G1481" s="2">
        <f t="shared" si="34"/>
        <v>287391.77773999999</v>
      </c>
      <c r="H1481" s="2">
        <f t="shared" si="35"/>
        <v>0.12999999523162842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11178130.16</v>
      </c>
      <c r="D1482" s="1">
        <v>0</v>
      </c>
      <c r="E1482" s="1">
        <v>0</v>
      </c>
      <c r="F1482" s="1">
        <v>0</v>
      </c>
      <c r="G1482" s="2">
        <f t="shared" si="34"/>
        <v>33534.390480000002</v>
      </c>
      <c r="H1482" s="2">
        <f t="shared" si="35"/>
        <v>0.16000000014901161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105548718.03</v>
      </c>
      <c r="D1483" s="1">
        <v>0</v>
      </c>
      <c r="E1483" s="1">
        <v>0</v>
      </c>
      <c r="F1483" s="1">
        <v>0</v>
      </c>
      <c r="G1483" s="2">
        <f t="shared" si="34"/>
        <v>422194.87212000001</v>
      </c>
      <c r="H1483" s="2">
        <f t="shared" si="35"/>
        <v>3.0000001192092896E-2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13483045.689999999</v>
      </c>
      <c r="D1484" s="1">
        <v>0</v>
      </c>
      <c r="E1484" s="1">
        <v>0</v>
      </c>
      <c r="F1484" s="1">
        <v>0</v>
      </c>
      <c r="G1484" s="2">
        <f t="shared" si="34"/>
        <v>67415.228449999995</v>
      </c>
      <c r="H1484" s="2">
        <f t="shared" si="35"/>
        <v>0.31000000052154064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36706869.32</v>
      </c>
      <c r="D1485" s="1">
        <v>0</v>
      </c>
      <c r="E1485" s="1">
        <v>0</v>
      </c>
      <c r="F1485" s="1">
        <v>0</v>
      </c>
      <c r="G1485" s="2">
        <f t="shared" si="34"/>
        <v>220241.21592000002</v>
      </c>
      <c r="H1485" s="2">
        <f t="shared" si="35"/>
        <v>0.32000000029802322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1183329.67</v>
      </c>
      <c r="D1486" s="1">
        <v>0</v>
      </c>
      <c r="E1486" s="1">
        <v>0</v>
      </c>
      <c r="F1486" s="1">
        <v>0</v>
      </c>
      <c r="G1486" s="2">
        <f t="shared" si="34"/>
        <v>8283.3076899999996</v>
      </c>
      <c r="H1486" s="2">
        <f t="shared" si="35"/>
        <v>0.33000000007450581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5343339.55</v>
      </c>
      <c r="D1487" s="1">
        <v>0</v>
      </c>
      <c r="E1487" s="1">
        <v>0</v>
      </c>
      <c r="F1487" s="1">
        <v>0</v>
      </c>
      <c r="G1487" s="2">
        <f t="shared" si="34"/>
        <v>42746.716399999998</v>
      </c>
      <c r="H1487" s="2">
        <f t="shared" si="35"/>
        <v>0.45000000018626451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9007838.3900000006</v>
      </c>
      <c r="D1489" s="1">
        <v>0</v>
      </c>
      <c r="E1489" s="1">
        <v>0</v>
      </c>
      <c r="F1489" s="1">
        <v>0</v>
      </c>
      <c r="G1489" s="2">
        <f t="shared" si="34"/>
        <v>90078.383900000001</v>
      </c>
      <c r="H1489" s="2">
        <f t="shared" si="35"/>
        <v>0.39000000059604645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3922895.87</v>
      </c>
      <c r="D1490" s="1">
        <v>0</v>
      </c>
      <c r="E1490" s="1">
        <v>0</v>
      </c>
      <c r="F1490" s="1">
        <v>0</v>
      </c>
      <c r="G1490" s="2">
        <f t="shared" si="34"/>
        <v>43151.854569999996</v>
      </c>
      <c r="H1490" s="2">
        <f t="shared" si="35"/>
        <v>0.12999999988824129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35901399.539999999</v>
      </c>
      <c r="D1491" s="1">
        <v>0</v>
      </c>
      <c r="E1491" s="1">
        <v>0</v>
      </c>
      <c r="F1491" s="1">
        <v>0</v>
      </c>
      <c r="G1491" s="2">
        <f t="shared" si="34"/>
        <v>430816.79447999998</v>
      </c>
      <c r="H1491" s="2">
        <f t="shared" si="35"/>
        <v>0.46000000089406967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26969040.68</v>
      </c>
      <c r="D1492" s="1">
        <v>0</v>
      </c>
      <c r="E1492" s="1">
        <v>0</v>
      </c>
      <c r="F1492" s="1">
        <v>0</v>
      </c>
      <c r="G1492" s="2">
        <f t="shared" si="34"/>
        <v>350597.52883999998</v>
      </c>
      <c r="H1492" s="2">
        <f t="shared" si="35"/>
        <v>0.32000000029802322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161572966.71000001</v>
      </c>
      <c r="D1499" s="1">
        <v>0</v>
      </c>
      <c r="E1499" s="1">
        <v>0</v>
      </c>
      <c r="F1499" s="1">
        <v>0</v>
      </c>
      <c r="G1499" s="2">
        <f t="shared" si="34"/>
        <v>3231459.3342000004</v>
      </c>
      <c r="H1499" s="2">
        <f t="shared" si="35"/>
        <v>0.28999999165534973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11317283.460000001</v>
      </c>
      <c r="D1500" s="1">
        <v>0</v>
      </c>
      <c r="E1500" s="1">
        <v>0</v>
      </c>
      <c r="F1500" s="1">
        <v>0</v>
      </c>
      <c r="G1500" s="2">
        <f t="shared" si="34"/>
        <v>237662.95266000004</v>
      </c>
      <c r="H1500" s="2">
        <f t="shared" si="35"/>
        <v>0.46000000089406967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109058531.90000001</v>
      </c>
      <c r="D1501" s="1">
        <v>0</v>
      </c>
      <c r="E1501" s="1">
        <v>0</v>
      </c>
      <c r="F1501" s="1">
        <v>0</v>
      </c>
      <c r="G1501" s="2">
        <f t="shared" si="34"/>
        <v>2399287.7017999999</v>
      </c>
      <c r="H1501" s="2">
        <f t="shared" si="35"/>
        <v>9.9999994039535522E-2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13312942.41</v>
      </c>
      <c r="D1502" s="1">
        <v>0</v>
      </c>
      <c r="E1502" s="1">
        <v>0</v>
      </c>
      <c r="F1502" s="1">
        <v>0</v>
      </c>
      <c r="G1502" s="2">
        <f t="shared" si="34"/>
        <v>306197.67543</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37994873.130000003</v>
      </c>
      <c r="D1503" s="1">
        <v>0</v>
      </c>
      <c r="E1503" s="1">
        <v>0</v>
      </c>
      <c r="F1503" s="1">
        <v>0</v>
      </c>
      <c r="G1503" s="2">
        <f t="shared" si="34"/>
        <v>911876.95512000006</v>
      </c>
      <c r="H1503" s="2">
        <f t="shared" si="35"/>
        <v>0.13000000268220901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1156990.06</v>
      </c>
      <c r="D1504" s="1">
        <v>0</v>
      </c>
      <c r="E1504" s="1">
        <v>0</v>
      </c>
      <c r="F1504" s="1">
        <v>0</v>
      </c>
      <c r="G1504" s="2">
        <f t="shared" si="34"/>
        <v>28924.751500000002</v>
      </c>
      <c r="H1504" s="2">
        <f t="shared" si="35"/>
        <v>6.0000000055879354E-2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5710381.7599999998</v>
      </c>
      <c r="D1505" s="1">
        <v>0</v>
      </c>
      <c r="E1505" s="1">
        <v>0</v>
      </c>
      <c r="F1505" s="1">
        <v>0</v>
      </c>
      <c r="G1505" s="2">
        <f t="shared" si="34"/>
        <v>148469.92575999998</v>
      </c>
      <c r="H1505" s="2">
        <f t="shared" si="35"/>
        <v>0.24000000022351742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8674157.1899999995</v>
      </c>
      <c r="D1507" s="1">
        <v>0</v>
      </c>
      <c r="E1507" s="1">
        <v>0</v>
      </c>
      <c r="F1507" s="1">
        <v>0</v>
      </c>
      <c r="G1507" s="2">
        <f t="shared" si="34"/>
        <v>242876.40132</v>
      </c>
      <c r="H1507" s="2">
        <f t="shared" si="35"/>
        <v>0.18999999947845936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3922895.87</v>
      </c>
      <c r="D1508" s="1">
        <v>0</v>
      </c>
      <c r="E1508" s="1">
        <v>0</v>
      </c>
      <c r="F1508" s="1">
        <v>0</v>
      </c>
      <c r="G1508" s="2">
        <f t="shared" si="34"/>
        <v>113763.98023000002</v>
      </c>
      <c r="H1508" s="2">
        <f t="shared" si="35"/>
        <v>0.12999999988824129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38286291.479999997</v>
      </c>
      <c r="D1509" s="1">
        <v>0</v>
      </c>
      <c r="E1509" s="1">
        <v>0</v>
      </c>
      <c r="F1509" s="1">
        <v>0</v>
      </c>
      <c r="G1509" s="2">
        <f t="shared" si="34"/>
        <v>1148588.7444</v>
      </c>
      <c r="H1509" s="2">
        <f t="shared" si="35"/>
        <v>0.47999999672174454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31720197.059999999</v>
      </c>
      <c r="D1510" s="1">
        <v>0</v>
      </c>
      <c r="E1510" s="1">
        <v>0</v>
      </c>
      <c r="F1510" s="1">
        <v>0</v>
      </c>
      <c r="G1510" s="2">
        <f t="shared" si="34"/>
        <v>983326.10885999992</v>
      </c>
      <c r="H1510" s="2">
        <f t="shared" si="35"/>
        <v>5.9999998658895493E-2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9476954.2899999991</v>
      </c>
      <c r="D1511" s="1">
        <v>0</v>
      </c>
      <c r="E1511" s="1">
        <v>0</v>
      </c>
      <c r="F1511" s="1">
        <v>0</v>
      </c>
      <c r="G1511" s="2">
        <f t="shared" si="34"/>
        <v>303262.53727999999</v>
      </c>
      <c r="H1511" s="2">
        <f t="shared" si="35"/>
        <v>0.28999999910593033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9476954.2899999991</v>
      </c>
      <c r="D1515" s="1">
        <v>0</v>
      </c>
      <c r="E1515" s="1">
        <v>0</v>
      </c>
      <c r="F1515" s="1">
        <v>0</v>
      </c>
      <c r="G1515" s="2">
        <f t="shared" si="34"/>
        <v>341170.35443999997</v>
      </c>
      <c r="H1515" s="2">
        <f t="shared" si="35"/>
        <v>0.28999999910593033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100325492.78</v>
      </c>
      <c r="D1517" s="1">
        <v>0</v>
      </c>
      <c r="E1517" s="1">
        <v>0</v>
      </c>
      <c r="F1517" s="1">
        <v>0</v>
      </c>
      <c r="G1517" s="2">
        <f t="shared" si="34"/>
        <v>3812368.7256399998</v>
      </c>
      <c r="H1517" s="2">
        <f t="shared" si="35"/>
        <v>0.2199999988079071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589004.98</v>
      </c>
      <c r="D1518" s="1">
        <v>0</v>
      </c>
      <c r="E1518" s="1">
        <v>0</v>
      </c>
      <c r="F1518" s="1">
        <v>0</v>
      </c>
      <c r="G1518" s="2">
        <f t="shared" si="34"/>
        <v>22971.194219999998</v>
      </c>
      <c r="H1518" s="2">
        <f t="shared" si="35"/>
        <v>2.0000000018626451E-2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382893.87</v>
      </c>
      <c r="D1524" s="1">
        <v>0</v>
      </c>
      <c r="E1524" s="1">
        <v>0</v>
      </c>
      <c r="F1524" s="1">
        <v>0</v>
      </c>
      <c r="G1524" s="2">
        <f t="shared" si="34"/>
        <v>17230.224149999998</v>
      </c>
      <c r="H1524" s="2">
        <f t="shared" si="35"/>
        <v>0.13000000000465661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364881.62</v>
      </c>
      <c r="D1530" s="1">
        <v>0</v>
      </c>
      <c r="E1530" s="1">
        <v>0</v>
      </c>
      <c r="F1530" s="1">
        <v>0</v>
      </c>
      <c r="G1530" s="2">
        <f t="shared" si="34"/>
        <v>18608.962619999998</v>
      </c>
      <c r="H1530" s="2">
        <f t="shared" si="35"/>
        <v>0.38000000000465661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364881.62</v>
      </c>
      <c r="D1531" s="1">
        <v>0</v>
      </c>
      <c r="E1531" s="1">
        <v>0</v>
      </c>
      <c r="F1531" s="1">
        <v>0</v>
      </c>
      <c r="G1531" s="2">
        <f t="shared" si="34"/>
        <v>18973.844239999999</v>
      </c>
      <c r="H1531" s="2">
        <f t="shared" si="35"/>
        <v>0.38000000000465661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18012.25</v>
      </c>
      <c r="D1560" s="1">
        <v>0</v>
      </c>
      <c r="E1560" s="1">
        <v>0</v>
      </c>
      <c r="F1560" s="1">
        <v>0</v>
      </c>
      <c r="G1560" s="2">
        <f t="shared" si="34"/>
        <v>1458.99225</v>
      </c>
      <c r="H1560" s="2">
        <f t="shared" si="35"/>
        <v>0.25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18012.25</v>
      </c>
      <c r="D1561" s="1">
        <v>0</v>
      </c>
      <c r="E1561" s="1">
        <v>0</v>
      </c>
      <c r="F1561" s="1">
        <v>0</v>
      </c>
      <c r="G1561" s="2">
        <f t="shared" si="34"/>
        <v>1477.0045</v>
      </c>
      <c r="H1561" s="2">
        <f t="shared" si="35"/>
        <v>0.25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95000</v>
      </c>
      <c r="D1565" s="1">
        <v>0</v>
      </c>
      <c r="E1565" s="1">
        <v>0</v>
      </c>
      <c r="F1565" s="1">
        <v>0</v>
      </c>
      <c r="G1565" s="2">
        <f t="shared" si="34"/>
        <v>8169.9999999999991</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95000</v>
      </c>
      <c r="D1566" s="1">
        <v>0</v>
      </c>
      <c r="E1566" s="1">
        <v>0</v>
      </c>
      <c r="F1566" s="1">
        <v>0</v>
      </c>
      <c r="G1566" s="2">
        <f t="shared" si="34"/>
        <v>8265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111111.11</v>
      </c>
      <c r="D1570" s="1">
        <v>0</v>
      </c>
      <c r="E1570" s="1">
        <v>0</v>
      </c>
      <c r="F1570" s="1">
        <v>0</v>
      </c>
      <c r="G1570" s="2">
        <f t="shared" si="34"/>
        <v>10111.111010000001</v>
      </c>
      <c r="H1570" s="2">
        <f t="shared" si="35"/>
        <v>0.11000000000058208</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111111.11</v>
      </c>
      <c r="D1574" s="1">
        <v>0</v>
      </c>
      <c r="E1574" s="1">
        <v>0</v>
      </c>
      <c r="F1574" s="1">
        <v>0</v>
      </c>
      <c r="G1574" s="2">
        <f t="shared" si="34"/>
        <v>10555.55545</v>
      </c>
      <c r="H1574" s="2">
        <f t="shared" si="35"/>
        <v>0.11000000000058208</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99736487.799999997</v>
      </c>
      <c r="D1576" s="1">
        <v>0</v>
      </c>
      <c r="E1576" s="1">
        <v>0</v>
      </c>
      <c r="F1576" s="1">
        <v>0</v>
      </c>
      <c r="G1576" s="2">
        <f t="shared" si="34"/>
        <v>9674439.3166000005</v>
      </c>
      <c r="H1576" s="2">
        <f t="shared" si="35"/>
        <v>0.20000000298023224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1851114.66</v>
      </c>
      <c r="D1577" s="1">
        <v>0</v>
      </c>
      <c r="E1577" s="1">
        <v>0</v>
      </c>
      <c r="F1577" s="1">
        <v>0</v>
      </c>
      <c r="G1577" s="2">
        <f t="shared" si="34"/>
        <v>181409.23668</v>
      </c>
      <c r="H1577" s="2">
        <f t="shared" si="35"/>
        <v>0.34000000008381903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10591526.289999999</v>
      </c>
      <c r="D1578" s="1">
        <v>0</v>
      </c>
      <c r="E1578" s="1">
        <v>0</v>
      </c>
      <c r="F1578" s="1">
        <v>0</v>
      </c>
      <c r="G1578" s="2">
        <f t="shared" si="34"/>
        <v>1048561.10271</v>
      </c>
      <c r="H1578" s="2">
        <f t="shared" si="35"/>
        <v>0.28999999910593033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5419020.2199999997</v>
      </c>
      <c r="D1579" s="1">
        <v>0</v>
      </c>
      <c r="E1579" s="1">
        <v>0</v>
      </c>
      <c r="F1579" s="1">
        <v>0</v>
      </c>
      <c r="G1579" s="2">
        <f t="shared" si="34"/>
        <v>541902.022</v>
      </c>
      <c r="H1579" s="2">
        <f t="shared" si="35"/>
        <v>0.21999999973922968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81874826.629999995</v>
      </c>
      <c r="D1580" s="13">
        <v>0</v>
      </c>
      <c r="E1580" s="13">
        <v>0</v>
      </c>
      <c r="F1580" s="13">
        <v>0</v>
      </c>
      <c r="G1580" s="14">
        <f t="shared" si="34"/>
        <v>8269357.4896299997</v>
      </c>
      <c r="H1580" s="14">
        <f t="shared" si="35"/>
        <v>0.37000000476837158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35142</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141156887</v>
      </c>
      <c r="I16" s="172">
        <f>'PR-RAS'!E6</f>
        <v>176967418.53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115770248</v>
      </c>
      <c r="I17" s="172">
        <f>'PR-RAS'!E151</f>
        <v>130987780.69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17994064</v>
      </c>
      <c r="I18" s="172">
        <f>'PR-RAS'!E645</f>
        <v>95071609.969999999</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826221329</v>
      </c>
      <c r="I20" s="175">
        <f>BILANCA!E7</f>
        <v>829285858.25000012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337178873</v>
      </c>
      <c r="I21" s="177">
        <f>BILANCA!E68</f>
        <v>411614829.03999996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118202571</v>
      </c>
      <c r="I22" s="177">
        <f>BILANCA!E176</f>
        <v>100325492.78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1045197631</v>
      </c>
      <c r="I23" s="179">
        <f>BILANCA!E237</f>
        <v>1140575194.51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22626985</v>
      </c>
      <c r="I24" s="175">
        <f>'RAS-funkcijski'!E5</f>
        <v>25591066.669999998</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22567379</v>
      </c>
      <c r="I25" s="177">
        <f>'RAS-funkcijski'!E35</f>
        <v>20373363.049999997</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226566</v>
      </c>
      <c r="I26" s="177">
        <f>'RAS-funkcijski'!E88</f>
        <v>275473.78999999998</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12168717</v>
      </c>
      <c r="I27" s="177">
        <f>'RAS-funkcijski'!E114</f>
        <v>10632786.76</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130174356</v>
      </c>
      <c r="I28" s="181">
        <f>'RAS-funkcijski'!E141</f>
        <v>124215478.19999999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1764.32</v>
      </c>
      <c r="I29" s="175">
        <f>'P-VRIO'!E5</f>
        <v>9742292.8899999987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9186180.4399999995</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200126.47999999998</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200126.47999999998</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118202570.62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100325492.78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589004.98</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99736487.799999997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141156887</v>
      </c>
      <c r="E6" s="53">
        <f>E7+E44+E50+E82+E106+E124+E133+E139</f>
        <v>176967418.53</v>
      </c>
      <c r="F6" s="54">
        <f t="shared" ref="F6:F131" si="0">IF(D6&lt;&gt;0,IF(E6/D6&gt;=100,"&gt;&gt;100",E6/D6*100),"-")</f>
        <v>125.36931232409509</v>
      </c>
    </row>
    <row r="7" spans="1:25" ht="12.75" customHeight="1" x14ac:dyDescent="0.2">
      <c r="A7" s="55">
        <v>61</v>
      </c>
      <c r="B7" s="307" t="s">
        <v>57</v>
      </c>
      <c r="C7" s="52" t="s">
        <v>58</v>
      </c>
      <c r="D7" s="53">
        <f t="shared" ref="D7:E7" si="1">D8+D17+D23+D29+D37+D40</f>
        <v>72192225</v>
      </c>
      <c r="E7" s="53">
        <f t="shared" si="1"/>
        <v>108000842.8</v>
      </c>
      <c r="F7" s="54">
        <f t="shared" si="0"/>
        <v>149.6017650100132</v>
      </c>
    </row>
    <row r="8" spans="1:25" ht="12.75" customHeight="1" x14ac:dyDescent="0.2">
      <c r="A8" s="55">
        <v>611</v>
      </c>
      <c r="B8" s="87" t="s">
        <v>59</v>
      </c>
      <c r="C8" s="52" t="s">
        <v>60</v>
      </c>
      <c r="D8" s="53">
        <f t="shared" ref="D8:E8" si="2">SUM(D9:D14)-D15-D16</f>
        <v>41811802</v>
      </c>
      <c r="E8" s="53">
        <f t="shared" si="2"/>
        <v>62045104.390000001</v>
      </c>
      <c r="F8" s="54">
        <f t="shared" si="0"/>
        <v>148.39136660505568</v>
      </c>
    </row>
    <row r="9" spans="1:25" ht="12.75" customHeight="1" x14ac:dyDescent="0.2">
      <c r="A9" s="55">
        <v>6111</v>
      </c>
      <c r="B9" s="87" t="s">
        <v>61</v>
      </c>
      <c r="C9" s="52" t="s">
        <v>62</v>
      </c>
      <c r="D9" s="244">
        <v>32404650</v>
      </c>
      <c r="E9" s="244">
        <v>46092544.640000001</v>
      </c>
      <c r="F9" s="54">
        <f t="shared" si="0"/>
        <v>142.24052609733479</v>
      </c>
    </row>
    <row r="10" spans="1:25" ht="12.75" customHeight="1" x14ac:dyDescent="0.2">
      <c r="A10" s="55">
        <v>6112</v>
      </c>
      <c r="B10" s="87" t="s">
        <v>63</v>
      </c>
      <c r="C10" s="52" t="s">
        <v>64</v>
      </c>
      <c r="D10" s="244">
        <v>4495568</v>
      </c>
      <c r="E10" s="244">
        <v>6618132.3099999996</v>
      </c>
      <c r="F10" s="54">
        <f t="shared" si="0"/>
        <v>147.21459690966748</v>
      </c>
    </row>
    <row r="11" spans="1:25" ht="12.75" customHeight="1" x14ac:dyDescent="0.2">
      <c r="A11" s="55">
        <v>6113</v>
      </c>
      <c r="B11" s="87" t="s">
        <v>65</v>
      </c>
      <c r="C11" s="52" t="s">
        <v>66</v>
      </c>
      <c r="D11" s="244">
        <v>4999235</v>
      </c>
      <c r="E11" s="244">
        <v>4997213.25</v>
      </c>
      <c r="F11" s="54">
        <f t="shared" si="0"/>
        <v>99.959558812498315</v>
      </c>
    </row>
    <row r="12" spans="1:25" ht="12.75" customHeight="1" x14ac:dyDescent="0.2">
      <c r="A12" s="55">
        <v>6114</v>
      </c>
      <c r="B12" s="87" t="s">
        <v>67</v>
      </c>
      <c r="C12" s="52" t="s">
        <v>68</v>
      </c>
      <c r="D12" s="244">
        <v>4125980</v>
      </c>
      <c r="E12" s="244">
        <v>6908695.3099999996</v>
      </c>
      <c r="F12" s="54">
        <f t="shared" si="0"/>
        <v>167.44374209278766</v>
      </c>
    </row>
    <row r="13" spans="1:25" ht="12.75" customHeight="1" x14ac:dyDescent="0.2">
      <c r="A13" s="55">
        <v>6115</v>
      </c>
      <c r="B13" s="87" t="s">
        <v>69</v>
      </c>
      <c r="C13" s="52" t="s">
        <v>70</v>
      </c>
      <c r="D13" s="244">
        <v>1728224</v>
      </c>
      <c r="E13" s="244">
        <v>3038394.05</v>
      </c>
      <c r="F13" s="54">
        <f t="shared" si="0"/>
        <v>175.81019879367489</v>
      </c>
    </row>
    <row r="14" spans="1:25" ht="12.75" customHeight="1" x14ac:dyDescent="0.2">
      <c r="A14" s="55">
        <v>6116</v>
      </c>
      <c r="B14" s="87" t="s">
        <v>71</v>
      </c>
      <c r="C14" s="52" t="s">
        <v>72</v>
      </c>
      <c r="D14" s="244">
        <v>258806</v>
      </c>
      <c r="E14" s="244">
        <v>32863.78</v>
      </c>
      <c r="F14" s="54">
        <f t="shared" si="0"/>
        <v>12.698229561911237</v>
      </c>
    </row>
    <row r="15" spans="1:25" ht="12.75" customHeight="1" x14ac:dyDescent="0.2">
      <c r="A15" s="55">
        <v>6117</v>
      </c>
      <c r="B15" s="87" t="s">
        <v>73</v>
      </c>
      <c r="C15" s="52" t="s">
        <v>74</v>
      </c>
      <c r="D15" s="244">
        <v>6200661</v>
      </c>
      <c r="E15" s="244">
        <v>5642738.9500000002</v>
      </c>
      <c r="F15" s="54">
        <f t="shared" si="0"/>
        <v>91.002216537882006</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27694269</v>
      </c>
      <c r="E23" s="53">
        <f t="shared" si="4"/>
        <v>41449966.629999995</v>
      </c>
      <c r="F23" s="54">
        <f t="shared" si="0"/>
        <v>149.66983468673607</v>
      </c>
    </row>
    <row r="24" spans="1:6" ht="12.75" customHeight="1" x14ac:dyDescent="0.2">
      <c r="A24" s="55">
        <v>6131</v>
      </c>
      <c r="B24" s="87" t="s">
        <v>91</v>
      </c>
      <c r="C24" s="52" t="s">
        <v>92</v>
      </c>
      <c r="D24" s="244">
        <v>11015264</v>
      </c>
      <c r="E24" s="244">
        <v>10320799.949999999</v>
      </c>
      <c r="F24" s="54">
        <f t="shared" si="0"/>
        <v>93.69543889279457</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16679005</v>
      </c>
      <c r="E27" s="244">
        <v>31129166.68</v>
      </c>
      <c r="F27" s="54">
        <f t="shared" si="0"/>
        <v>186.63683283265397</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2686154</v>
      </c>
      <c r="E29" s="53">
        <f t="shared" si="5"/>
        <v>4505771.7799999993</v>
      </c>
      <c r="F29" s="54">
        <f t="shared" si="0"/>
        <v>167.74063512367493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2666897</v>
      </c>
      <c r="E31" s="244">
        <v>4502421.22</v>
      </c>
      <c r="F31" s="54">
        <f t="shared" si="0"/>
        <v>168.82621338581879</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19257</v>
      </c>
      <c r="E33" s="244">
        <v>3350.56</v>
      </c>
      <c r="F33" s="54">
        <f t="shared" si="0"/>
        <v>17.399179519135899</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11406633</v>
      </c>
      <c r="E50" s="53">
        <f>E51+E54+E59+E62+E65+E68+E71+E74+E77</f>
        <v>12416920.119999999</v>
      </c>
      <c r="F50" s="54">
        <f t="shared" si="0"/>
        <v>108.85701433543096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2089348</v>
      </c>
      <c r="E54" s="53">
        <f t="shared" si="11"/>
        <v>2052401.8</v>
      </c>
      <c r="F54" s="54">
        <f t="shared" si="0"/>
        <v>98.23168758866403</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478516</v>
      </c>
      <c r="E57" s="244">
        <v>470368.22</v>
      </c>
      <c r="F57" s="54">
        <f t="shared" si="0"/>
        <v>98.297281595599728</v>
      </c>
    </row>
    <row r="58" spans="1:6" ht="12.75" customHeight="1" x14ac:dyDescent="0.2">
      <c r="A58" s="55">
        <v>6324</v>
      </c>
      <c r="B58" s="88" t="s">
        <v>159</v>
      </c>
      <c r="C58" s="52" t="s">
        <v>160</v>
      </c>
      <c r="D58" s="244">
        <v>1610832</v>
      </c>
      <c r="E58" s="244">
        <v>1582033.58</v>
      </c>
      <c r="F58" s="54">
        <f t="shared" si="0"/>
        <v>98.212202141502033</v>
      </c>
    </row>
    <row r="59" spans="1:6" ht="24" x14ac:dyDescent="0.2">
      <c r="A59" s="55">
        <v>633</v>
      </c>
      <c r="B59" s="88" t="s">
        <v>161</v>
      </c>
      <c r="C59" s="52" t="s">
        <v>162</v>
      </c>
      <c r="D59" s="53">
        <f t="shared" ref="D59:E59" si="12">SUM(D60:D61)</f>
        <v>3654402</v>
      </c>
      <c r="E59" s="53">
        <f t="shared" si="12"/>
        <v>5408593.4199999999</v>
      </c>
      <c r="F59" s="54">
        <f t="shared" si="0"/>
        <v>148.00214699970061</v>
      </c>
    </row>
    <row r="60" spans="1:6" ht="24" x14ac:dyDescent="0.2">
      <c r="A60" s="55">
        <v>6331</v>
      </c>
      <c r="B60" s="88" t="s">
        <v>163</v>
      </c>
      <c r="C60" s="52" t="s">
        <v>164</v>
      </c>
      <c r="D60" s="244">
        <v>1694566</v>
      </c>
      <c r="E60" s="244">
        <v>1714208.56</v>
      </c>
      <c r="F60" s="54">
        <f t="shared" si="0"/>
        <v>101.15914989442724</v>
      </c>
    </row>
    <row r="61" spans="1:6" ht="24" x14ac:dyDescent="0.2">
      <c r="A61" s="55">
        <v>6332</v>
      </c>
      <c r="B61" s="88" t="s">
        <v>165</v>
      </c>
      <c r="C61" s="52" t="s">
        <v>166</v>
      </c>
      <c r="D61" s="244">
        <v>1959836</v>
      </c>
      <c r="E61" s="244">
        <v>3694384.86</v>
      </c>
      <c r="F61" s="54">
        <f t="shared" si="0"/>
        <v>188.50479631969205</v>
      </c>
    </row>
    <row r="62" spans="1:6" ht="12.75" customHeight="1" x14ac:dyDescent="0.2">
      <c r="A62" s="55">
        <v>634</v>
      </c>
      <c r="B62" s="87" t="s">
        <v>167</v>
      </c>
      <c r="C62" s="52" t="s">
        <v>168</v>
      </c>
      <c r="D62" s="53">
        <f t="shared" ref="D62:E62" si="13">SUM(D63:D64)</f>
        <v>0</v>
      </c>
      <c r="E62" s="53">
        <f t="shared" si="13"/>
        <v>352200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v>352200</v>
      </c>
      <c r="F64" s="54" t="str">
        <f t="shared" si="0"/>
        <v>-</v>
      </c>
    </row>
    <row r="65" spans="1:6" ht="12.75" customHeight="1" x14ac:dyDescent="0.2">
      <c r="A65" s="55">
        <v>635</v>
      </c>
      <c r="B65" s="87" t="s">
        <v>173</v>
      </c>
      <c r="C65" s="52" t="s">
        <v>174</v>
      </c>
      <c r="D65" s="53">
        <f t="shared" ref="D65:E65" si="14">SUM(D66:D67)</f>
        <v>4809499</v>
      </c>
      <c r="E65" s="53">
        <f t="shared" si="14"/>
        <v>4070655.48</v>
      </c>
      <c r="F65" s="54">
        <f t="shared" si="0"/>
        <v>84.637827765428369</v>
      </c>
    </row>
    <row r="66" spans="1:6" ht="12.75" customHeight="1" x14ac:dyDescent="0.2">
      <c r="A66" s="55">
        <v>6351</v>
      </c>
      <c r="B66" s="87" t="s">
        <v>175</v>
      </c>
      <c r="C66" s="52" t="s">
        <v>176</v>
      </c>
      <c r="D66" s="244">
        <v>4150157</v>
      </c>
      <c r="E66" s="244">
        <v>3388186.71</v>
      </c>
      <c r="F66" s="54">
        <f t="shared" si="0"/>
        <v>81.639964704949719</v>
      </c>
    </row>
    <row r="67" spans="1:6" ht="12.75" customHeight="1" x14ac:dyDescent="0.2">
      <c r="A67" s="55">
        <v>6352</v>
      </c>
      <c r="B67" s="87" t="s">
        <v>177</v>
      </c>
      <c r="C67" s="52" t="s">
        <v>178</v>
      </c>
      <c r="D67" s="244">
        <v>659342</v>
      </c>
      <c r="E67" s="244">
        <v>682468.77</v>
      </c>
      <c r="F67" s="54">
        <f t="shared" si="0"/>
        <v>103.50755298464227</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818932</v>
      </c>
      <c r="E74" s="53">
        <f t="shared" si="17"/>
        <v>379077.37</v>
      </c>
      <c r="F74" s="54">
        <f t="shared" si="0"/>
        <v>46.289236468962017</v>
      </c>
    </row>
    <row r="75" spans="1:6" ht="12.75" customHeight="1" x14ac:dyDescent="0.2">
      <c r="A75" s="55" t="s">
        <v>193</v>
      </c>
      <c r="B75" s="87" t="s">
        <v>194</v>
      </c>
      <c r="C75" s="52" t="s">
        <v>193</v>
      </c>
      <c r="D75" s="244">
        <v>184651</v>
      </c>
      <c r="E75" s="244">
        <v>379077.37</v>
      </c>
      <c r="F75" s="54">
        <f t="shared" si="0"/>
        <v>205.29397078813548</v>
      </c>
    </row>
    <row r="76" spans="1:6" ht="12.75" customHeight="1" x14ac:dyDescent="0.2">
      <c r="A76" s="55" t="s">
        <v>195</v>
      </c>
      <c r="B76" s="87" t="s">
        <v>196</v>
      </c>
      <c r="C76" s="52" t="s">
        <v>195</v>
      </c>
      <c r="D76" s="244">
        <v>634281</v>
      </c>
      <c r="E76" s="244"/>
      <c r="F76" s="54">
        <f t="shared" si="0"/>
        <v>0</v>
      </c>
    </row>
    <row r="77" spans="1:6" ht="24" x14ac:dyDescent="0.2">
      <c r="A77" s="55" t="s">
        <v>197</v>
      </c>
      <c r="B77" s="87" t="s">
        <v>198</v>
      </c>
      <c r="C77" s="52" t="s">
        <v>197</v>
      </c>
      <c r="D77" s="53">
        <f t="shared" ref="D77:E77" si="18">SUM(D78:D81)</f>
        <v>34452</v>
      </c>
      <c r="E77" s="53">
        <f t="shared" si="18"/>
        <v>153992.04999999999</v>
      </c>
      <c r="F77" s="54">
        <f t="shared" si="0"/>
        <v>446.97564727737137</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34452</v>
      </c>
      <c r="E80" s="244">
        <v>153992.04999999999</v>
      </c>
      <c r="F80" s="54">
        <f t="shared" si="0"/>
        <v>446.97564727737137</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9993368</v>
      </c>
      <c r="E82" s="53">
        <f t="shared" si="19"/>
        <v>10670822.520000001</v>
      </c>
      <c r="F82" s="54">
        <f t="shared" si="0"/>
        <v>106.77904106003102</v>
      </c>
    </row>
    <row r="83" spans="1:6" ht="12.75" customHeight="1" x14ac:dyDescent="0.2">
      <c r="A83" s="55">
        <v>641</v>
      </c>
      <c r="B83" s="87" t="s">
        <v>209</v>
      </c>
      <c r="C83" s="52" t="s">
        <v>210</v>
      </c>
      <c r="D83" s="53">
        <f t="shared" ref="D83:E83" si="20">SUM(D84:D90)</f>
        <v>1848764</v>
      </c>
      <c r="E83" s="53">
        <f t="shared" si="20"/>
        <v>1209057.68</v>
      </c>
      <c r="F83" s="54">
        <f t="shared" si="0"/>
        <v>65.398162231631503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76304</v>
      </c>
      <c r="E85" s="244">
        <v>170883.27</v>
      </c>
      <c r="F85" s="54">
        <f t="shared" si="0"/>
        <v>223.95060547284547</v>
      </c>
    </row>
    <row r="86" spans="1:6" ht="12.75" customHeight="1" x14ac:dyDescent="0.2">
      <c r="A86" s="55">
        <v>6414</v>
      </c>
      <c r="B86" s="87" t="s">
        <v>215</v>
      </c>
      <c r="C86" s="52" t="s">
        <v>216</v>
      </c>
      <c r="D86" s="244">
        <v>1769894</v>
      </c>
      <c r="E86" s="244">
        <v>1035623.68</v>
      </c>
      <c r="F86" s="54">
        <f t="shared" si="0"/>
        <v>58.513316616701339</v>
      </c>
    </row>
    <row r="87" spans="1:6" ht="12.75" customHeight="1" x14ac:dyDescent="0.2">
      <c r="A87" s="55">
        <v>6415</v>
      </c>
      <c r="B87" s="87" t="s">
        <v>217</v>
      </c>
      <c r="C87" s="52" t="s">
        <v>218</v>
      </c>
      <c r="D87" s="244">
        <v>2566</v>
      </c>
      <c r="E87" s="244">
        <v>2550.73</v>
      </c>
      <c r="F87" s="54">
        <f t="shared" si="0"/>
        <v>99.40491036632892</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8137197</v>
      </c>
      <c r="E91" s="53">
        <f t="shared" si="21"/>
        <v>9461764.8400000017</v>
      </c>
      <c r="F91" s="54">
        <f t="shared" si="0"/>
        <v>116.27793747650452</v>
      </c>
    </row>
    <row r="92" spans="1:6" ht="12.75" customHeight="1" x14ac:dyDescent="0.2">
      <c r="A92" s="55">
        <v>6421</v>
      </c>
      <c r="B92" s="87" t="s">
        <v>227</v>
      </c>
      <c r="C92" s="52" t="s">
        <v>228</v>
      </c>
      <c r="D92" s="244">
        <v>1766815</v>
      </c>
      <c r="E92" s="244">
        <v>1845190.86</v>
      </c>
      <c r="F92" s="54">
        <f t="shared" si="0"/>
        <v>104.43599697761226</v>
      </c>
    </row>
    <row r="93" spans="1:6" ht="12.75" customHeight="1" x14ac:dyDescent="0.2">
      <c r="A93" s="55">
        <v>6422</v>
      </c>
      <c r="B93" s="87" t="s">
        <v>229</v>
      </c>
      <c r="C93" s="52" t="s">
        <v>230</v>
      </c>
      <c r="D93" s="244">
        <v>5053762</v>
      </c>
      <c r="E93" s="244">
        <v>6324482.79</v>
      </c>
      <c r="F93" s="54">
        <f t="shared" si="0"/>
        <v>125.14405684319918</v>
      </c>
    </row>
    <row r="94" spans="1:6" ht="12.75" customHeight="1" x14ac:dyDescent="0.2">
      <c r="A94" s="55">
        <v>6423</v>
      </c>
      <c r="B94" s="87" t="s">
        <v>231</v>
      </c>
      <c r="C94" s="52" t="s">
        <v>232</v>
      </c>
      <c r="D94" s="244">
        <v>1100827</v>
      </c>
      <c r="E94" s="244">
        <v>1215849.55</v>
      </c>
      <c r="F94" s="54">
        <f t="shared" si="0"/>
        <v>110.4487399019101</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215793</v>
      </c>
      <c r="E97" s="244">
        <v>76241.64</v>
      </c>
      <c r="F97" s="54">
        <f t="shared" si="0"/>
        <v>35.330914348472845</v>
      </c>
    </row>
    <row r="98" spans="1:6" ht="12.75" customHeight="1" x14ac:dyDescent="0.2">
      <c r="A98" s="55">
        <v>643</v>
      </c>
      <c r="B98" s="87" t="s">
        <v>239</v>
      </c>
      <c r="C98" s="52" t="s">
        <v>240</v>
      </c>
      <c r="D98" s="53">
        <f t="shared" ref="D98:E98" si="22">SUM(D99:D105)</f>
        <v>7407</v>
      </c>
      <c r="E98" s="53">
        <f t="shared" si="22"/>
        <v>0</v>
      </c>
      <c r="F98" s="54">
        <f t="shared" si="0"/>
        <v>0</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v>7407</v>
      </c>
      <c r="E105" s="244"/>
      <c r="F105" s="54">
        <f t="shared" si="0"/>
        <v>0</v>
      </c>
    </row>
    <row r="106" spans="1:6" ht="24" x14ac:dyDescent="0.2">
      <c r="A106" s="55">
        <v>65</v>
      </c>
      <c r="B106" s="87" t="s">
        <v>255</v>
      </c>
      <c r="C106" s="52" t="s">
        <v>256</v>
      </c>
      <c r="D106" s="53">
        <f t="shared" ref="D106:E106" si="23">D107+D112+D120</f>
        <v>46227241</v>
      </c>
      <c r="E106" s="53">
        <f t="shared" si="23"/>
        <v>43583516.009999998</v>
      </c>
      <c r="F106" s="54">
        <f t="shared" si="0"/>
        <v>94.281023628470493</v>
      </c>
    </row>
    <row r="107" spans="1:6" ht="12.75" customHeight="1" x14ac:dyDescent="0.2">
      <c r="A107" s="55">
        <v>651</v>
      </c>
      <c r="B107" s="87" t="s">
        <v>257</v>
      </c>
      <c r="C107" s="52" t="s">
        <v>258</v>
      </c>
      <c r="D107" s="53">
        <f t="shared" ref="D107:E107" si="24">SUM(D108:D111)</f>
        <v>3660998</v>
      </c>
      <c r="E107" s="53">
        <f t="shared" si="24"/>
        <v>4670082.8100000005</v>
      </c>
      <c r="F107" s="54">
        <f t="shared" si="0"/>
        <v>127.5631073821947</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482236</v>
      </c>
      <c r="E109" s="244">
        <v>415723.08</v>
      </c>
      <c r="F109" s="54">
        <f t="shared" si="0"/>
        <v>86.207392231189715</v>
      </c>
    </row>
    <row r="110" spans="1:6" ht="12.75" customHeight="1" x14ac:dyDescent="0.2">
      <c r="A110" s="55">
        <v>6513</v>
      </c>
      <c r="B110" s="87" t="s">
        <v>263</v>
      </c>
      <c r="C110" s="52" t="s">
        <v>264</v>
      </c>
      <c r="D110" s="244">
        <v>153514</v>
      </c>
      <c r="E110" s="244">
        <v>111262.24</v>
      </c>
      <c r="F110" s="54">
        <f t="shared" si="0"/>
        <v>72.476933699857994</v>
      </c>
    </row>
    <row r="111" spans="1:6" ht="12.75" customHeight="1" x14ac:dyDescent="0.2">
      <c r="A111" s="55">
        <v>6514</v>
      </c>
      <c r="B111" s="87" t="s">
        <v>265</v>
      </c>
      <c r="C111" s="52" t="s">
        <v>266</v>
      </c>
      <c r="D111" s="244">
        <v>3025248</v>
      </c>
      <c r="E111" s="244">
        <v>4143097.49</v>
      </c>
      <c r="F111" s="54">
        <f t="shared" si="0"/>
        <v>136.95067280434529</v>
      </c>
    </row>
    <row r="112" spans="1:6" ht="12.75" customHeight="1" x14ac:dyDescent="0.2">
      <c r="A112" s="55">
        <v>652</v>
      </c>
      <c r="B112" s="87" t="s">
        <v>267</v>
      </c>
      <c r="C112" s="52" t="s">
        <v>268</v>
      </c>
      <c r="D112" s="53">
        <f t="shared" ref="D112:E112" si="25">SUM(D113:D119)</f>
        <v>4040745</v>
      </c>
      <c r="E112" s="53">
        <f t="shared" si="25"/>
        <v>2199072.9500000002</v>
      </c>
      <c r="F112" s="54">
        <f t="shared" si="0"/>
        <v>54.422462936908914</v>
      </c>
    </row>
    <row r="113" spans="1:6" ht="12.75" customHeight="1" x14ac:dyDescent="0.2">
      <c r="A113" s="55">
        <v>6521</v>
      </c>
      <c r="B113" s="87" t="s">
        <v>269</v>
      </c>
      <c r="C113" s="52" t="s">
        <v>270</v>
      </c>
      <c r="D113" s="244"/>
      <c r="E113" s="244">
        <v>1279.25</v>
      </c>
      <c r="F113" s="54" t="str">
        <f t="shared" si="0"/>
        <v>-</v>
      </c>
    </row>
    <row r="114" spans="1:6" ht="12.75" customHeight="1" x14ac:dyDescent="0.2">
      <c r="A114" s="55">
        <v>6522</v>
      </c>
      <c r="B114" s="87" t="s">
        <v>271</v>
      </c>
      <c r="C114" s="52" t="s">
        <v>272</v>
      </c>
      <c r="D114" s="244">
        <v>51008</v>
      </c>
      <c r="E114" s="244">
        <v>71156.210000000006</v>
      </c>
      <c r="F114" s="54">
        <f t="shared" si="0"/>
        <v>139.5000980238394</v>
      </c>
    </row>
    <row r="115" spans="1:6" ht="12.75" customHeight="1" x14ac:dyDescent="0.2">
      <c r="A115" s="55">
        <v>6524</v>
      </c>
      <c r="B115" s="87" t="s">
        <v>273</v>
      </c>
      <c r="C115" s="52" t="s">
        <v>274</v>
      </c>
      <c r="D115" s="244">
        <v>413</v>
      </c>
      <c r="E115" s="244">
        <v>677.27</v>
      </c>
      <c r="F115" s="54">
        <f t="shared" si="0"/>
        <v>163.98789346246974</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3989324</v>
      </c>
      <c r="E117" s="244">
        <v>2125960.2200000002</v>
      </c>
      <c r="F117" s="54">
        <f t="shared" si="0"/>
        <v>53.29123981907712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38525498</v>
      </c>
      <c r="E120" s="53">
        <f t="shared" si="26"/>
        <v>36714360.25</v>
      </c>
      <c r="F120" s="54">
        <f t="shared" si="0"/>
        <v>95.298859602022532</v>
      </c>
    </row>
    <row r="121" spans="1:6" ht="12.75" customHeight="1" x14ac:dyDescent="0.2">
      <c r="A121" s="55">
        <v>6531</v>
      </c>
      <c r="B121" s="87" t="s">
        <v>285</v>
      </c>
      <c r="C121" s="52" t="s">
        <v>286</v>
      </c>
      <c r="D121" s="244">
        <v>22946968</v>
      </c>
      <c r="E121" s="244">
        <v>19128046.68</v>
      </c>
      <c r="F121" s="54">
        <f t="shared" si="0"/>
        <v>83.357621277024492</v>
      </c>
    </row>
    <row r="122" spans="1:6" ht="12.75" customHeight="1" x14ac:dyDescent="0.2">
      <c r="A122" s="55">
        <v>6532</v>
      </c>
      <c r="B122" s="87" t="s">
        <v>287</v>
      </c>
      <c r="C122" s="52" t="s">
        <v>288</v>
      </c>
      <c r="D122" s="244">
        <v>15578530</v>
      </c>
      <c r="E122" s="244">
        <v>17586313.57</v>
      </c>
      <c r="F122" s="54">
        <f t="shared" si="0"/>
        <v>112.88814522294466</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427244</v>
      </c>
      <c r="E124" s="53">
        <f t="shared" si="27"/>
        <v>892963.81</v>
      </c>
      <c r="F124" s="54">
        <f t="shared" si="0"/>
        <v>209.00558229021357</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427244</v>
      </c>
      <c r="E128" s="53">
        <f t="shared" si="29"/>
        <v>892963.81</v>
      </c>
      <c r="F128" s="54">
        <f t="shared" si="0"/>
        <v>209.00558229021357</v>
      </c>
    </row>
    <row r="129" spans="1:6" ht="12.75" customHeight="1" x14ac:dyDescent="0.2">
      <c r="A129" s="55">
        <v>6631</v>
      </c>
      <c r="B129" s="88" t="s">
        <v>301</v>
      </c>
      <c r="C129" s="52" t="s">
        <v>302</v>
      </c>
      <c r="D129" s="244">
        <v>427244</v>
      </c>
      <c r="E129" s="244">
        <v>892963.81</v>
      </c>
      <c r="F129" s="54">
        <f t="shared" si="0"/>
        <v>209.00558229021357</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910176</v>
      </c>
      <c r="E139" s="53">
        <f t="shared" si="33"/>
        <v>1402353.27</v>
      </c>
      <c r="F139" s="54">
        <f t="shared" si="31"/>
        <v>154.07495583271808</v>
      </c>
    </row>
    <row r="140" spans="1:6" ht="12.75" customHeight="1" x14ac:dyDescent="0.2">
      <c r="A140" s="55">
        <v>681</v>
      </c>
      <c r="B140" s="87" t="s">
        <v>323</v>
      </c>
      <c r="C140" s="52" t="s">
        <v>324</v>
      </c>
      <c r="D140" s="53">
        <f t="shared" ref="D140:E140" si="34">SUM(D141:D149)</f>
        <v>832272</v>
      </c>
      <c r="E140" s="53">
        <f t="shared" si="34"/>
        <v>1374299.09</v>
      </c>
      <c r="F140" s="54">
        <f t="shared" si="31"/>
        <v>165.12619552261762</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832272</v>
      </c>
      <c r="E149" s="244">
        <v>1374299.09</v>
      </c>
      <c r="F149" s="54">
        <f t="shared" si="31"/>
        <v>165.12619552261762</v>
      </c>
    </row>
    <row r="150" spans="1:6" ht="12.75" customHeight="1" x14ac:dyDescent="0.2">
      <c r="A150" s="55">
        <v>683</v>
      </c>
      <c r="B150" s="87" t="s">
        <v>343</v>
      </c>
      <c r="C150" s="52" t="s">
        <v>344</v>
      </c>
      <c r="D150" s="244">
        <v>77904</v>
      </c>
      <c r="E150" s="244">
        <v>28054.18</v>
      </c>
      <c r="F150" s="54">
        <f t="shared" si="31"/>
        <v>36.011218936126518</v>
      </c>
    </row>
    <row r="151" spans="1:6" ht="12.75" customHeight="1" x14ac:dyDescent="0.2">
      <c r="A151" s="55">
        <v>3</v>
      </c>
      <c r="B151" s="87" t="s">
        <v>345</v>
      </c>
      <c r="C151" s="52" t="s">
        <v>53</v>
      </c>
      <c r="D151" s="53">
        <f t="shared" ref="D151:E151" si="35">D152+D163+D196+D215+D224+D252+D263</f>
        <v>115770248</v>
      </c>
      <c r="E151" s="53">
        <f t="shared" si="35"/>
        <v>130987780.69</v>
      </c>
      <c r="F151" s="54">
        <f t="shared" si="31"/>
        <v>113.14459712481568</v>
      </c>
    </row>
    <row r="152" spans="1:6" ht="12.75" customHeight="1" x14ac:dyDescent="0.2">
      <c r="A152" s="55">
        <v>31</v>
      </c>
      <c r="B152" s="87" t="s">
        <v>346</v>
      </c>
      <c r="C152" s="52" t="s">
        <v>347</v>
      </c>
      <c r="D152" s="53">
        <f t="shared" ref="D152:E152" si="36">D153+D158+D159</f>
        <v>12476832</v>
      </c>
      <c r="E152" s="53">
        <f t="shared" si="36"/>
        <v>13438651.139999999</v>
      </c>
      <c r="F152" s="54">
        <f t="shared" si="31"/>
        <v>107.70884099425237</v>
      </c>
    </row>
    <row r="153" spans="1:6" ht="12.75" customHeight="1" x14ac:dyDescent="0.2">
      <c r="A153" s="55">
        <v>311</v>
      </c>
      <c r="B153" s="87" t="s">
        <v>348</v>
      </c>
      <c r="C153" s="52" t="s">
        <v>349</v>
      </c>
      <c r="D153" s="53">
        <f t="shared" ref="D153:E153" si="37">SUM(D154:D157)</f>
        <v>9796975</v>
      </c>
      <c r="E153" s="53">
        <f t="shared" si="37"/>
        <v>10802310.27</v>
      </c>
      <c r="F153" s="54">
        <f t="shared" si="31"/>
        <v>110.26169067492772</v>
      </c>
    </row>
    <row r="154" spans="1:6" ht="12.75" customHeight="1" x14ac:dyDescent="0.2">
      <c r="A154" s="55">
        <v>3111</v>
      </c>
      <c r="B154" s="87" t="s">
        <v>350</v>
      </c>
      <c r="C154" s="52" t="s">
        <v>351</v>
      </c>
      <c r="D154" s="244">
        <v>9796975</v>
      </c>
      <c r="E154" s="244">
        <v>10802310.27</v>
      </c>
      <c r="F154" s="54">
        <f t="shared" si="31"/>
        <v>110.26169067492772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1063355</v>
      </c>
      <c r="E158" s="244">
        <v>860356.01</v>
      </c>
      <c r="F158" s="54">
        <f t="shared" si="31"/>
        <v>80.909574883270409</v>
      </c>
    </row>
    <row r="159" spans="1:6" ht="12.75" customHeight="1" x14ac:dyDescent="0.2">
      <c r="A159" s="55">
        <v>313</v>
      </c>
      <c r="B159" s="87" t="s">
        <v>360</v>
      </c>
      <c r="C159" s="52" t="s">
        <v>361</v>
      </c>
      <c r="D159" s="53">
        <f t="shared" ref="D159:E159" si="38">SUM(D160:D162)</f>
        <v>1616502</v>
      </c>
      <c r="E159" s="53">
        <f t="shared" si="38"/>
        <v>1775984.86</v>
      </c>
      <c r="F159" s="54">
        <f t="shared" si="31"/>
        <v>109.86592407556563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1616502</v>
      </c>
      <c r="E161" s="244">
        <v>1775984.86</v>
      </c>
      <c r="F161" s="54">
        <f t="shared" si="31"/>
        <v>109.86592407556563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37503157</v>
      </c>
      <c r="E163" s="53">
        <f t="shared" si="39"/>
        <v>37256691.869999997</v>
      </c>
      <c r="F163" s="54">
        <f t="shared" si="31"/>
        <v>99.342814979549573</v>
      </c>
    </row>
    <row r="164" spans="1:6" ht="12.75" customHeight="1" x14ac:dyDescent="0.2">
      <c r="A164" s="55">
        <v>321</v>
      </c>
      <c r="B164" s="87" t="s">
        <v>369</v>
      </c>
      <c r="C164" s="52" t="s">
        <v>370</v>
      </c>
      <c r="D164" s="53">
        <f t="shared" ref="D164:E164" si="40">SUM(D165:D168)</f>
        <v>440088</v>
      </c>
      <c r="E164" s="53">
        <f t="shared" si="40"/>
        <v>574456.35</v>
      </c>
      <c r="F164" s="54">
        <f t="shared" si="31"/>
        <v>130.53215493264983</v>
      </c>
    </row>
    <row r="165" spans="1:6" ht="12.75" customHeight="1" x14ac:dyDescent="0.2">
      <c r="A165" s="55">
        <v>3211</v>
      </c>
      <c r="B165" s="87" t="s">
        <v>371</v>
      </c>
      <c r="C165" s="52" t="s">
        <v>372</v>
      </c>
      <c r="D165" s="244">
        <v>59321</v>
      </c>
      <c r="E165" s="244">
        <v>101916.99</v>
      </c>
      <c r="F165" s="54">
        <f t="shared" si="31"/>
        <v>171.80592033175438</v>
      </c>
    </row>
    <row r="166" spans="1:6" ht="12.75" customHeight="1" x14ac:dyDescent="0.2">
      <c r="A166" s="55">
        <v>3212</v>
      </c>
      <c r="B166" s="87" t="s">
        <v>373</v>
      </c>
      <c r="C166" s="52" t="s">
        <v>374</v>
      </c>
      <c r="D166" s="244">
        <v>343277</v>
      </c>
      <c r="E166" s="244">
        <v>431120</v>
      </c>
      <c r="F166" s="54">
        <f t="shared" si="31"/>
        <v>125.58953847767256</v>
      </c>
    </row>
    <row r="167" spans="1:6" ht="12.75" customHeight="1" x14ac:dyDescent="0.2">
      <c r="A167" s="55">
        <v>3213</v>
      </c>
      <c r="B167" s="87" t="s">
        <v>375</v>
      </c>
      <c r="C167" s="52" t="s">
        <v>376</v>
      </c>
      <c r="D167" s="244">
        <v>31075</v>
      </c>
      <c r="E167" s="244">
        <v>32792.160000000003</v>
      </c>
      <c r="F167" s="54">
        <f t="shared" si="31"/>
        <v>105.52585679806921</v>
      </c>
    </row>
    <row r="168" spans="1:6" ht="12.75" customHeight="1" x14ac:dyDescent="0.2">
      <c r="A168" s="55">
        <v>3214</v>
      </c>
      <c r="B168" s="87" t="s">
        <v>377</v>
      </c>
      <c r="C168" s="52" t="s">
        <v>378</v>
      </c>
      <c r="D168" s="244">
        <v>6415</v>
      </c>
      <c r="E168" s="244">
        <v>8627.2000000000007</v>
      </c>
      <c r="F168" s="54">
        <f t="shared" si="31"/>
        <v>134.48480124707717</v>
      </c>
    </row>
    <row r="169" spans="1:6" ht="12.75" customHeight="1" x14ac:dyDescent="0.2">
      <c r="A169" s="55">
        <v>322</v>
      </c>
      <c r="B169" s="87" t="s">
        <v>379</v>
      </c>
      <c r="C169" s="52" t="s">
        <v>380</v>
      </c>
      <c r="D169" s="53">
        <f t="shared" ref="D169:E169" si="41">SUM(D170:D176)</f>
        <v>3468726</v>
      </c>
      <c r="E169" s="53">
        <f t="shared" si="41"/>
        <v>3889767.5100000002</v>
      </c>
      <c r="F169" s="54">
        <f t="shared" si="31"/>
        <v>112.13821760496505</v>
      </c>
    </row>
    <row r="170" spans="1:6" ht="12.75" customHeight="1" x14ac:dyDescent="0.2">
      <c r="A170" s="55">
        <v>3221</v>
      </c>
      <c r="B170" s="87" t="s">
        <v>381</v>
      </c>
      <c r="C170" s="52" t="s">
        <v>382</v>
      </c>
      <c r="D170" s="244">
        <v>310313</v>
      </c>
      <c r="E170" s="244">
        <v>359616.59</v>
      </c>
      <c r="F170" s="54">
        <f t="shared" si="31"/>
        <v>115.88834177105052</v>
      </c>
    </row>
    <row r="171" spans="1:6" ht="12.75" customHeight="1" x14ac:dyDescent="0.2">
      <c r="A171" s="55">
        <v>3222</v>
      </c>
      <c r="B171" s="87" t="s">
        <v>383</v>
      </c>
      <c r="C171" s="52" t="s">
        <v>384</v>
      </c>
      <c r="D171" s="244">
        <v>4023</v>
      </c>
      <c r="E171" s="244">
        <v>4617</v>
      </c>
      <c r="F171" s="54">
        <f t="shared" si="31"/>
        <v>114.76510067114094</v>
      </c>
    </row>
    <row r="172" spans="1:6" ht="12.75" customHeight="1" x14ac:dyDescent="0.2">
      <c r="A172" s="55">
        <v>3223</v>
      </c>
      <c r="B172" s="87" t="s">
        <v>385</v>
      </c>
      <c r="C172" s="52" t="s">
        <v>386</v>
      </c>
      <c r="D172" s="244">
        <v>3131765</v>
      </c>
      <c r="E172" s="244">
        <v>3466927.7</v>
      </c>
      <c r="F172" s="54">
        <f t="shared" si="31"/>
        <v>110.70203862678073</v>
      </c>
    </row>
    <row r="173" spans="1:6" ht="12.75" customHeight="1" x14ac:dyDescent="0.2">
      <c r="A173" s="55">
        <v>3224</v>
      </c>
      <c r="B173" s="87" t="s">
        <v>387</v>
      </c>
      <c r="C173" s="52" t="s">
        <v>388</v>
      </c>
      <c r="D173" s="244">
        <v>8889</v>
      </c>
      <c r="E173" s="244">
        <v>34860.93</v>
      </c>
      <c r="F173" s="54">
        <f t="shared" si="31"/>
        <v>392.18056024299693</v>
      </c>
    </row>
    <row r="174" spans="1:6" ht="12.75" customHeight="1" x14ac:dyDescent="0.2">
      <c r="A174" s="55">
        <v>3225</v>
      </c>
      <c r="B174" s="87" t="s">
        <v>389</v>
      </c>
      <c r="C174" s="52" t="s">
        <v>390</v>
      </c>
      <c r="D174" s="244">
        <v>2279</v>
      </c>
      <c r="E174" s="244">
        <v>1709</v>
      </c>
      <c r="F174" s="54">
        <f t="shared" si="31"/>
        <v>74.989030276437035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11457</v>
      </c>
      <c r="E176" s="244">
        <v>22036.29</v>
      </c>
      <c r="F176" s="54">
        <f t="shared" si="31"/>
        <v>192.33909400366588</v>
      </c>
    </row>
    <row r="177" spans="1:6" ht="12.75" customHeight="1" x14ac:dyDescent="0.2">
      <c r="A177" s="55">
        <v>323</v>
      </c>
      <c r="B177" s="87" t="s">
        <v>395</v>
      </c>
      <c r="C177" s="52" t="s">
        <v>396</v>
      </c>
      <c r="D177" s="53">
        <f t="shared" ref="D177:E177" si="42">SUM(D178:D186)</f>
        <v>30807210</v>
      </c>
      <c r="E177" s="53">
        <f t="shared" si="42"/>
        <v>29058165.830000002</v>
      </c>
      <c r="F177" s="54">
        <f t="shared" si="31"/>
        <v>94.322614186743962</v>
      </c>
    </row>
    <row r="178" spans="1:6" ht="12.75" customHeight="1" x14ac:dyDescent="0.2">
      <c r="A178" s="55">
        <v>3231</v>
      </c>
      <c r="B178" s="87" t="s">
        <v>397</v>
      </c>
      <c r="C178" s="52" t="s">
        <v>398</v>
      </c>
      <c r="D178" s="244">
        <v>1704763</v>
      </c>
      <c r="E178" s="244">
        <v>1987876.54</v>
      </c>
      <c r="F178" s="54">
        <f t="shared" si="31"/>
        <v>116.60720815738024</v>
      </c>
    </row>
    <row r="179" spans="1:6" ht="12.75" customHeight="1" x14ac:dyDescent="0.2">
      <c r="A179" s="55">
        <v>3232</v>
      </c>
      <c r="B179" s="87" t="s">
        <v>399</v>
      </c>
      <c r="C179" s="52" t="s">
        <v>400</v>
      </c>
      <c r="D179" s="244">
        <v>8577910</v>
      </c>
      <c r="E179" s="244">
        <v>7174744.6100000003</v>
      </c>
      <c r="F179" s="54">
        <f t="shared" si="31"/>
        <v>83.642106410535902</v>
      </c>
    </row>
    <row r="180" spans="1:6" ht="12.75" customHeight="1" x14ac:dyDescent="0.2">
      <c r="A180" s="55">
        <v>3233</v>
      </c>
      <c r="B180" s="87" t="s">
        <v>401</v>
      </c>
      <c r="C180" s="52" t="s">
        <v>402</v>
      </c>
      <c r="D180" s="244">
        <v>717738</v>
      </c>
      <c r="E180" s="244">
        <v>347507.92</v>
      </c>
      <c r="F180" s="54">
        <f t="shared" si="31"/>
        <v>48.417099275780295</v>
      </c>
    </row>
    <row r="181" spans="1:6" ht="12.75" customHeight="1" x14ac:dyDescent="0.2">
      <c r="A181" s="55">
        <v>3234</v>
      </c>
      <c r="B181" s="87" t="s">
        <v>403</v>
      </c>
      <c r="C181" s="52" t="s">
        <v>404</v>
      </c>
      <c r="D181" s="244">
        <v>14295189</v>
      </c>
      <c r="E181" s="244">
        <v>13616817.34</v>
      </c>
      <c r="F181" s="54">
        <f t="shared" si="31"/>
        <v>95.254545707650323</v>
      </c>
    </row>
    <row r="182" spans="1:6" ht="12.75" customHeight="1" x14ac:dyDescent="0.2">
      <c r="A182" s="55">
        <v>3235</v>
      </c>
      <c r="B182" s="87" t="s">
        <v>405</v>
      </c>
      <c r="C182" s="52" t="s">
        <v>406</v>
      </c>
      <c r="D182" s="244">
        <v>1456838</v>
      </c>
      <c r="E182" s="244">
        <v>1409208.83</v>
      </c>
      <c r="F182" s="54">
        <f t="shared" si="31"/>
        <v>96.730647470755159</v>
      </c>
    </row>
    <row r="183" spans="1:6" ht="12.75" customHeight="1" x14ac:dyDescent="0.2">
      <c r="A183" s="55">
        <v>3236</v>
      </c>
      <c r="B183" s="87" t="s">
        <v>407</v>
      </c>
      <c r="C183" s="52" t="s">
        <v>408</v>
      </c>
      <c r="D183" s="244">
        <v>255884</v>
      </c>
      <c r="E183" s="244">
        <v>390315.2</v>
      </c>
      <c r="F183" s="54">
        <f t="shared" si="31"/>
        <v>152.53599287177002</v>
      </c>
    </row>
    <row r="184" spans="1:6" ht="12.75" customHeight="1" x14ac:dyDescent="0.2">
      <c r="A184" s="55">
        <v>3237</v>
      </c>
      <c r="B184" s="87" t="s">
        <v>409</v>
      </c>
      <c r="C184" s="52" t="s">
        <v>410</v>
      </c>
      <c r="D184" s="244">
        <v>1625090</v>
      </c>
      <c r="E184" s="244">
        <v>1615612.25</v>
      </c>
      <c r="F184" s="54">
        <f t="shared" si="31"/>
        <v>99.416786147228763</v>
      </c>
    </row>
    <row r="185" spans="1:6" ht="12.75" customHeight="1" x14ac:dyDescent="0.2">
      <c r="A185" s="55">
        <v>3238</v>
      </c>
      <c r="B185" s="87" t="s">
        <v>411</v>
      </c>
      <c r="C185" s="52" t="s">
        <v>412</v>
      </c>
      <c r="D185" s="244">
        <v>686371</v>
      </c>
      <c r="E185" s="244">
        <v>854090.93</v>
      </c>
      <c r="F185" s="54">
        <f t="shared" si="31"/>
        <v>124.4357541329689</v>
      </c>
    </row>
    <row r="186" spans="1:6" ht="12.75" customHeight="1" x14ac:dyDescent="0.2">
      <c r="A186" s="55">
        <v>3239</v>
      </c>
      <c r="B186" s="87" t="s">
        <v>413</v>
      </c>
      <c r="C186" s="52" t="s">
        <v>414</v>
      </c>
      <c r="D186" s="244">
        <v>1487427</v>
      </c>
      <c r="E186" s="244">
        <v>1661992.21</v>
      </c>
      <c r="F186" s="54">
        <f t="shared" si="31"/>
        <v>111.73605225668217</v>
      </c>
    </row>
    <row r="187" spans="1:6" ht="12.75" customHeight="1" x14ac:dyDescent="0.2">
      <c r="A187" s="55">
        <v>324</v>
      </c>
      <c r="B187" s="87" t="s">
        <v>415</v>
      </c>
      <c r="C187" s="52" t="s">
        <v>416</v>
      </c>
      <c r="D187" s="244">
        <v>31707</v>
      </c>
      <c r="E187" s="244">
        <v>55110.02</v>
      </c>
      <c r="F187" s="54">
        <f t="shared" si="31"/>
        <v>173.81026271801178</v>
      </c>
    </row>
    <row r="188" spans="1:6" ht="12.75" customHeight="1" x14ac:dyDescent="0.2">
      <c r="A188" s="55">
        <v>329</v>
      </c>
      <c r="B188" s="87" t="s">
        <v>417</v>
      </c>
      <c r="C188" s="52" t="s">
        <v>418</v>
      </c>
      <c r="D188" s="53">
        <f t="shared" ref="D188:E188" si="43">SUM(D189:D195)</f>
        <v>2755426</v>
      </c>
      <c r="E188" s="53">
        <f t="shared" si="43"/>
        <v>3679192.1599999997</v>
      </c>
      <c r="F188" s="54">
        <f t="shared" si="31"/>
        <v>133.52534816757915</v>
      </c>
    </row>
    <row r="189" spans="1:6" ht="12.75" customHeight="1" x14ac:dyDescent="0.2">
      <c r="A189" s="55">
        <v>3291</v>
      </c>
      <c r="B189" s="234" t="s">
        <v>419</v>
      </c>
      <c r="C189" s="52" t="s">
        <v>420</v>
      </c>
      <c r="D189" s="244">
        <v>513662</v>
      </c>
      <c r="E189" s="244">
        <v>252858.44</v>
      </c>
      <c r="F189" s="54">
        <f t="shared" si="31"/>
        <v>49.226619839505354</v>
      </c>
    </row>
    <row r="190" spans="1:6" ht="12.75" customHeight="1" x14ac:dyDescent="0.2">
      <c r="A190" s="55">
        <v>3292</v>
      </c>
      <c r="B190" s="87" t="s">
        <v>421</v>
      </c>
      <c r="C190" s="52" t="s">
        <v>422</v>
      </c>
      <c r="D190" s="244">
        <v>114136</v>
      </c>
      <c r="E190" s="244">
        <v>363333.36</v>
      </c>
      <c r="F190" s="54">
        <f t="shared" si="31"/>
        <v>318.33370715637489</v>
      </c>
    </row>
    <row r="191" spans="1:6" ht="12.75" customHeight="1" x14ac:dyDescent="0.2">
      <c r="A191" s="55">
        <v>3293</v>
      </c>
      <c r="B191" s="87" t="s">
        <v>423</v>
      </c>
      <c r="C191" s="52" t="s">
        <v>424</v>
      </c>
      <c r="D191" s="244">
        <v>91226</v>
      </c>
      <c r="E191" s="244">
        <v>255668.04</v>
      </c>
      <c r="F191" s="54">
        <f t="shared" si="31"/>
        <v>280.25786508232306</v>
      </c>
    </row>
    <row r="192" spans="1:6" ht="12.75" customHeight="1" x14ac:dyDescent="0.2">
      <c r="A192" s="55">
        <v>3294</v>
      </c>
      <c r="B192" s="87" t="s">
        <v>425</v>
      </c>
      <c r="C192" s="52" t="s">
        <v>426</v>
      </c>
      <c r="D192" s="244">
        <v>123770</v>
      </c>
      <c r="E192" s="244">
        <v>253199</v>
      </c>
      <c r="F192" s="54">
        <f t="shared" si="31"/>
        <v>204.57219035307426</v>
      </c>
    </row>
    <row r="193" spans="1:6" ht="12.75" customHeight="1" x14ac:dyDescent="0.2">
      <c r="A193" s="55">
        <v>3295</v>
      </c>
      <c r="B193" s="87" t="s">
        <v>427</v>
      </c>
      <c r="C193" s="52" t="s">
        <v>428</v>
      </c>
      <c r="D193" s="244">
        <v>172957</v>
      </c>
      <c r="E193" s="244">
        <v>270094.12</v>
      </c>
      <c r="F193" s="54">
        <f t="shared" si="31"/>
        <v>156.16258376359443</v>
      </c>
    </row>
    <row r="194" spans="1:6" ht="12.75" customHeight="1" x14ac:dyDescent="0.2">
      <c r="A194" s="55" t="s">
        <v>429</v>
      </c>
      <c r="B194" s="87" t="s">
        <v>430</v>
      </c>
      <c r="C194" s="52" t="s">
        <v>429</v>
      </c>
      <c r="D194" s="244">
        <v>168385</v>
      </c>
      <c r="E194" s="244">
        <v>160312.17000000001</v>
      </c>
      <c r="F194" s="54">
        <f t="shared" si="31"/>
        <v>95.205730914273843</v>
      </c>
    </row>
    <row r="195" spans="1:6" ht="12.75" customHeight="1" x14ac:dyDescent="0.2">
      <c r="A195" s="55">
        <v>3299</v>
      </c>
      <c r="B195" s="87" t="s">
        <v>431</v>
      </c>
      <c r="C195" s="52" t="s">
        <v>432</v>
      </c>
      <c r="D195" s="244">
        <v>1571290</v>
      </c>
      <c r="E195" s="244">
        <v>2123727.0299999998</v>
      </c>
      <c r="F195" s="54">
        <f t="shared" si="31"/>
        <v>135.15818403986532</v>
      </c>
    </row>
    <row r="196" spans="1:6" ht="12.75" customHeight="1" x14ac:dyDescent="0.2">
      <c r="A196" s="55">
        <v>34</v>
      </c>
      <c r="B196" s="234" t="s">
        <v>433</v>
      </c>
      <c r="C196" s="52" t="s">
        <v>434</v>
      </c>
      <c r="D196" s="53">
        <f t="shared" ref="D196:E196" si="44">D197+D202+D210</f>
        <v>1230249</v>
      </c>
      <c r="E196" s="53">
        <f t="shared" si="44"/>
        <v>1195174.67</v>
      </c>
      <c r="F196" s="54">
        <f t="shared" si="31"/>
        <v>97.149005607807851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1044301</v>
      </c>
      <c r="E202" s="53">
        <f t="shared" si="46"/>
        <v>972950.56</v>
      </c>
      <c r="F202" s="54">
        <f t="shared" si="31"/>
        <v>93.167636533911207</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v>683467</v>
      </c>
      <c r="E204" s="244">
        <v>669521.27</v>
      </c>
      <c r="F204" s="54">
        <f t="shared" si="31"/>
        <v>97.95956059326933</v>
      </c>
    </row>
    <row r="205" spans="1:6" ht="24" x14ac:dyDescent="0.2">
      <c r="A205" s="55">
        <v>3423</v>
      </c>
      <c r="B205" s="234" t="s">
        <v>451</v>
      </c>
      <c r="C205" s="52" t="s">
        <v>452</v>
      </c>
      <c r="D205" s="244">
        <v>360834</v>
      </c>
      <c r="E205" s="244">
        <v>303429.28999999998</v>
      </c>
      <c r="F205" s="54">
        <f t="shared" si="31"/>
        <v>84.091102833990135</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185948</v>
      </c>
      <c r="E210" s="53">
        <f t="shared" si="47"/>
        <v>222224.11</v>
      </c>
      <c r="F210" s="54">
        <f t="shared" si="31"/>
        <v>119.5087390023017</v>
      </c>
    </row>
    <row r="211" spans="1:6" ht="12.75" customHeight="1" x14ac:dyDescent="0.2">
      <c r="A211" s="55">
        <v>3431</v>
      </c>
      <c r="B211" s="234" t="s">
        <v>463</v>
      </c>
      <c r="C211" s="52" t="s">
        <v>464</v>
      </c>
      <c r="D211" s="244">
        <v>137562</v>
      </c>
      <c r="E211" s="244">
        <v>151089.89000000001</v>
      </c>
      <c r="F211" s="54">
        <f t="shared" si="31"/>
        <v>109.83403120047687</v>
      </c>
    </row>
    <row r="212" spans="1:6" ht="12.75" customHeight="1" x14ac:dyDescent="0.2">
      <c r="A212" s="55">
        <v>3432</v>
      </c>
      <c r="B212" s="87" t="s">
        <v>465</v>
      </c>
      <c r="C212" s="52" t="s">
        <v>466</v>
      </c>
      <c r="D212" s="244">
        <v>11526</v>
      </c>
      <c r="E212" s="244">
        <v>29803.05</v>
      </c>
      <c r="F212" s="54">
        <f t="shared" si="31"/>
        <v>258.57235814679854</v>
      </c>
    </row>
    <row r="213" spans="1:6" ht="12.75" customHeight="1" x14ac:dyDescent="0.2">
      <c r="A213" s="55">
        <v>3433</v>
      </c>
      <c r="B213" s="87" t="s">
        <v>467</v>
      </c>
      <c r="C213" s="52" t="s">
        <v>468</v>
      </c>
      <c r="D213" s="244">
        <v>254</v>
      </c>
      <c r="E213" s="244">
        <v>151.99</v>
      </c>
      <c r="F213" s="54">
        <f t="shared" si="31"/>
        <v>59.838582677165356</v>
      </c>
    </row>
    <row r="214" spans="1:6" ht="12.75" customHeight="1" x14ac:dyDescent="0.2">
      <c r="A214" s="55">
        <v>3434</v>
      </c>
      <c r="B214" s="87" t="s">
        <v>469</v>
      </c>
      <c r="C214" s="52" t="s">
        <v>470</v>
      </c>
      <c r="D214" s="244">
        <v>36606</v>
      </c>
      <c r="E214" s="244">
        <v>41179.18</v>
      </c>
      <c r="F214" s="54">
        <f t="shared" si="31"/>
        <v>112.49297929301207</v>
      </c>
    </row>
    <row r="215" spans="1:6" ht="12.75" customHeight="1" x14ac:dyDescent="0.2">
      <c r="A215" s="55">
        <v>35</v>
      </c>
      <c r="B215" s="87" t="s">
        <v>471</v>
      </c>
      <c r="C215" s="52" t="s">
        <v>472</v>
      </c>
      <c r="D215" s="53">
        <f t="shared" ref="D215:E215" si="48">D216+D219+D223</f>
        <v>5257618</v>
      </c>
      <c r="E215" s="53">
        <f t="shared" si="48"/>
        <v>5578535.5499999998</v>
      </c>
      <c r="F215" s="54">
        <f t="shared" si="31"/>
        <v>106.10385824911586</v>
      </c>
    </row>
    <row r="216" spans="1:6" ht="12.75" customHeight="1" x14ac:dyDescent="0.2">
      <c r="A216" s="55">
        <v>351</v>
      </c>
      <c r="B216" s="87" t="s">
        <v>473</v>
      </c>
      <c r="C216" s="52" t="s">
        <v>474</v>
      </c>
      <c r="D216" s="53">
        <f t="shared" ref="D216:E216" si="49">SUM(D217:D218)</f>
        <v>647000</v>
      </c>
      <c r="E216" s="53">
        <f t="shared" si="49"/>
        <v>497000</v>
      </c>
      <c r="F216" s="54">
        <f t="shared" si="31"/>
        <v>76.816074188562595</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v>647000</v>
      </c>
      <c r="E218" s="244">
        <v>497000</v>
      </c>
      <c r="F218" s="54">
        <f t="shared" si="31"/>
        <v>76.816074188562595</v>
      </c>
    </row>
    <row r="219" spans="1:6" ht="24" x14ac:dyDescent="0.2">
      <c r="A219" s="55">
        <v>352</v>
      </c>
      <c r="B219" s="87" t="s">
        <v>479</v>
      </c>
      <c r="C219" s="52" t="s">
        <v>480</v>
      </c>
      <c r="D219" s="53">
        <f t="shared" ref="D219:E219" si="50">SUM(D220:D222)</f>
        <v>4610618</v>
      </c>
      <c r="E219" s="53">
        <f t="shared" si="50"/>
        <v>5081535.55</v>
      </c>
      <c r="F219" s="54">
        <f t="shared" si="31"/>
        <v>110.21376201628502</v>
      </c>
    </row>
    <row r="220" spans="1:6" ht="12.75" customHeight="1" x14ac:dyDescent="0.2">
      <c r="A220" s="55">
        <v>3521</v>
      </c>
      <c r="B220" s="87" t="s">
        <v>481</v>
      </c>
      <c r="C220" s="52" t="s">
        <v>482</v>
      </c>
      <c r="D220" s="244">
        <v>138724</v>
      </c>
      <c r="E220" s="244">
        <v>267239.45</v>
      </c>
      <c r="F220" s="54">
        <f t="shared" si="31"/>
        <v>192.64110752285114</v>
      </c>
    </row>
    <row r="221" spans="1:6" ht="12.75" customHeight="1" x14ac:dyDescent="0.2">
      <c r="A221" s="55">
        <v>3522</v>
      </c>
      <c r="B221" s="87" t="s">
        <v>483</v>
      </c>
      <c r="C221" s="52" t="s">
        <v>484</v>
      </c>
      <c r="D221" s="244">
        <v>4471894</v>
      </c>
      <c r="E221" s="244">
        <v>4744646.0999999996</v>
      </c>
      <c r="F221" s="54">
        <f t="shared" si="31"/>
        <v>106.0992523525826</v>
      </c>
    </row>
    <row r="222" spans="1:6" ht="12.75" customHeight="1" x14ac:dyDescent="0.2">
      <c r="A222" s="55">
        <v>3523</v>
      </c>
      <c r="B222" s="87" t="s">
        <v>485</v>
      </c>
      <c r="C222" s="52" t="s">
        <v>486</v>
      </c>
      <c r="D222" s="244"/>
      <c r="E222" s="244">
        <v>69650</v>
      </c>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35728114</v>
      </c>
      <c r="E224" s="53">
        <f t="shared" si="51"/>
        <v>43533310.520000003</v>
      </c>
      <c r="F224" s="54">
        <f t="shared" ref="F224:F235" si="52">IF(D224&lt;&gt;0,IF(E224/D224&gt;=100,"&gt;&gt;100",E224/D224*100),"-")</f>
        <v>121.8460916240919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1311829</v>
      </c>
      <c r="E231" s="53">
        <f t="shared" si="55"/>
        <v>842899.51</v>
      </c>
      <c r="F231" s="54">
        <f t="shared" si="52"/>
        <v>64.253764019548271</v>
      </c>
    </row>
    <row r="232" spans="1:6" ht="12.75" customHeight="1" x14ac:dyDescent="0.2">
      <c r="A232" s="55">
        <v>3631</v>
      </c>
      <c r="B232" s="87" t="s">
        <v>505</v>
      </c>
      <c r="C232" s="52" t="s">
        <v>506</v>
      </c>
      <c r="D232" s="244">
        <v>356486</v>
      </c>
      <c r="E232" s="244">
        <v>409875.91</v>
      </c>
      <c r="F232" s="54">
        <f t="shared" si="52"/>
        <v>114.97671998339345</v>
      </c>
    </row>
    <row r="233" spans="1:6" ht="12.75" customHeight="1" x14ac:dyDescent="0.2">
      <c r="A233" s="55">
        <v>3632</v>
      </c>
      <c r="B233" s="87" t="s">
        <v>507</v>
      </c>
      <c r="C233" s="52" t="s">
        <v>508</v>
      </c>
      <c r="D233" s="244">
        <v>955343</v>
      </c>
      <c r="E233" s="244">
        <v>433023.6</v>
      </c>
      <c r="F233" s="54">
        <f t="shared" si="52"/>
        <v>45.326505768085383</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2742212</v>
      </c>
      <c r="E236" s="53">
        <f t="shared" si="56"/>
        <v>3982388.82</v>
      </c>
      <c r="F236" s="54">
        <f t="shared" ref="F236:F239" si="57">IF(D236&lt;&gt;0,IF(E236/D236&gt;=100,"&gt;&gt;100",E236/D236*100),"-")</f>
        <v>145.22541729085862</v>
      </c>
    </row>
    <row r="237" spans="1:6" ht="12.75" customHeight="1" x14ac:dyDescent="0.2">
      <c r="A237" s="55" t="s">
        <v>515</v>
      </c>
      <c r="B237" s="87" t="s">
        <v>516</v>
      </c>
      <c r="C237" s="52" t="s">
        <v>515</v>
      </c>
      <c r="D237" s="244">
        <v>2192212</v>
      </c>
      <c r="E237" s="244">
        <v>3232388.82</v>
      </c>
      <c r="F237" s="54">
        <f t="shared" si="57"/>
        <v>147.44873306048868</v>
      </c>
    </row>
    <row r="238" spans="1:6" ht="12.75" customHeight="1" x14ac:dyDescent="0.2">
      <c r="A238" s="55" t="s">
        <v>517</v>
      </c>
      <c r="B238" s="87" t="s">
        <v>518</v>
      </c>
      <c r="C238" s="52" t="s">
        <v>517</v>
      </c>
      <c r="D238" s="244">
        <v>550000</v>
      </c>
      <c r="E238" s="244">
        <v>750000</v>
      </c>
      <c r="F238" s="54">
        <f t="shared" si="57"/>
        <v>136.36363636363635</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31516468</v>
      </c>
      <c r="E240" s="53">
        <f t="shared" si="58"/>
        <v>38406420.830000006</v>
      </c>
      <c r="F240" s="54">
        <f t="shared" ref="F240:F243" si="59">IF(D240&lt;&gt;0,IF(E240/D240&gt;=100,"&gt;&gt;100",E240/D240*100),"-")</f>
        <v>121.86143710646766</v>
      </c>
    </row>
    <row r="241" spans="1:6" ht="24" x14ac:dyDescent="0.2">
      <c r="A241" s="55">
        <v>3672</v>
      </c>
      <c r="B241" s="87" t="s">
        <v>523</v>
      </c>
      <c r="C241" s="52" t="s">
        <v>524</v>
      </c>
      <c r="D241" s="244">
        <v>29945726</v>
      </c>
      <c r="E241" s="244">
        <v>33787815.590000004</v>
      </c>
      <c r="F241" s="54">
        <f t="shared" si="59"/>
        <v>112.83017680052238</v>
      </c>
    </row>
    <row r="242" spans="1:6" ht="24" x14ac:dyDescent="0.2">
      <c r="A242" s="55">
        <v>3673</v>
      </c>
      <c r="B242" s="87" t="s">
        <v>525</v>
      </c>
      <c r="C242" s="52" t="s">
        <v>526</v>
      </c>
      <c r="D242" s="244">
        <v>1570742</v>
      </c>
      <c r="E242" s="244">
        <v>4618605.24</v>
      </c>
      <c r="F242" s="54">
        <f t="shared" si="59"/>
        <v>294.03971116835226</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157605</v>
      </c>
      <c r="E244" s="53">
        <f t="shared" si="60"/>
        <v>0</v>
      </c>
      <c r="F244" s="54">
        <f t="shared" ref="F244:F251" si="61">IF(D244&lt;&gt;0,IF(E244/D244&gt;=100,"&gt;&gt;100",E244/D244*100),"-")</f>
        <v>0</v>
      </c>
    </row>
    <row r="245" spans="1:6" ht="12.75" customHeight="1" x14ac:dyDescent="0.2">
      <c r="A245" s="55" t="s">
        <v>531</v>
      </c>
      <c r="B245" s="87" t="s">
        <v>532</v>
      </c>
      <c r="C245" s="52" t="s">
        <v>531</v>
      </c>
      <c r="D245" s="244">
        <v>157605</v>
      </c>
      <c r="E245" s="244"/>
      <c r="F245" s="54">
        <f t="shared" si="61"/>
        <v>0</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301601.36</v>
      </c>
      <c r="F247" s="54" t="str">
        <f t="shared" si="61"/>
        <v>-</v>
      </c>
    </row>
    <row r="248" spans="1:6" ht="12.75" customHeight="1" x14ac:dyDescent="0.2">
      <c r="A248" s="55" t="s">
        <v>537</v>
      </c>
      <c r="B248" s="87" t="s">
        <v>199</v>
      </c>
      <c r="C248" s="52" t="s">
        <v>537</v>
      </c>
      <c r="D248" s="244"/>
      <c r="E248" s="244">
        <v>89190.18</v>
      </c>
      <c r="F248" s="54" t="str">
        <f t="shared" si="61"/>
        <v>-</v>
      </c>
    </row>
    <row r="249" spans="1:6" ht="12.75" customHeight="1" x14ac:dyDescent="0.2">
      <c r="A249" s="55" t="s">
        <v>538</v>
      </c>
      <c r="B249" s="87" t="s">
        <v>201</v>
      </c>
      <c r="C249" s="52" t="s">
        <v>538</v>
      </c>
      <c r="D249" s="244"/>
      <c r="E249" s="244">
        <v>212411.18</v>
      </c>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8101321</v>
      </c>
      <c r="E252" s="53">
        <f t="shared" si="63"/>
        <v>9007838.3900000006</v>
      </c>
      <c r="F252" s="54">
        <f t="shared" ref="F252:F258" si="64">IF(D252&lt;&gt;0,IF(E252/D252&gt;=100,"&gt;&gt;100",E252/D252*100),"-")</f>
        <v>111.18974782013946</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8101321</v>
      </c>
      <c r="E259" s="53">
        <f t="shared" si="66"/>
        <v>9007838.3900000006</v>
      </c>
      <c r="F259" s="54">
        <f t="shared" ref="F259:F262" si="67">IF(D259&lt;&gt;0,IF(E259/D259&gt;=100,"&gt;&gt;100",E259/D259*100),"-")</f>
        <v>111.18974782013946</v>
      </c>
    </row>
    <row r="260" spans="1:6" ht="12.75" customHeight="1" x14ac:dyDescent="0.2">
      <c r="A260" s="55">
        <v>3721</v>
      </c>
      <c r="B260" s="87" t="s">
        <v>557</v>
      </c>
      <c r="C260" s="52" t="s">
        <v>558</v>
      </c>
      <c r="D260" s="244">
        <v>3325839</v>
      </c>
      <c r="E260" s="244">
        <v>3550033.61</v>
      </c>
      <c r="F260" s="54">
        <f t="shared" si="67"/>
        <v>106.74099407698327</v>
      </c>
    </row>
    <row r="261" spans="1:6" ht="12.75" customHeight="1" x14ac:dyDescent="0.2">
      <c r="A261" s="55">
        <v>3722</v>
      </c>
      <c r="B261" s="87" t="s">
        <v>559</v>
      </c>
      <c r="C261" s="52" t="s">
        <v>560</v>
      </c>
      <c r="D261" s="244">
        <v>4775482</v>
      </c>
      <c r="E261" s="244">
        <v>5457804.7800000003</v>
      </c>
      <c r="F261" s="54">
        <f t="shared" si="67"/>
        <v>114.28804003449287</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15472957</v>
      </c>
      <c r="E263" s="53">
        <f t="shared" si="68"/>
        <v>20977578.550000001</v>
      </c>
      <c r="F263" s="54">
        <f t="shared" ref="F263:F267" si="69">IF(D263&lt;&gt;0,IF(E263/D263&gt;=100,"&gt;&gt;100",E263/D263*100),"-")</f>
        <v>135.57575678650178</v>
      </c>
    </row>
    <row r="264" spans="1:6" ht="12.75" customHeight="1" x14ac:dyDescent="0.2">
      <c r="A264" s="55">
        <v>381</v>
      </c>
      <c r="B264" s="87" t="s">
        <v>565</v>
      </c>
      <c r="C264" s="52" t="s">
        <v>566</v>
      </c>
      <c r="D264" s="53">
        <f t="shared" ref="D264:E264" si="70">SUM(D265:D267)</f>
        <v>11009688</v>
      </c>
      <c r="E264" s="53">
        <f t="shared" si="70"/>
        <v>12960679.050000001</v>
      </c>
      <c r="F264" s="54">
        <f t="shared" si="69"/>
        <v>117.7206751907956</v>
      </c>
    </row>
    <row r="265" spans="1:6" ht="12.75" customHeight="1" x14ac:dyDescent="0.2">
      <c r="A265" s="55">
        <v>3811</v>
      </c>
      <c r="B265" s="87" t="s">
        <v>567</v>
      </c>
      <c r="C265" s="52" t="s">
        <v>568</v>
      </c>
      <c r="D265" s="244">
        <v>11009688</v>
      </c>
      <c r="E265" s="244">
        <v>12960679.050000001</v>
      </c>
      <c r="F265" s="54">
        <f t="shared" si="69"/>
        <v>117.7206751907956</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607055</v>
      </c>
      <c r="E268" s="53">
        <f t="shared" si="71"/>
        <v>618203.63</v>
      </c>
      <c r="F268" s="54">
        <f t="shared" ref="F268:F272" si="72">IF(D268&lt;&gt;0,IF(E268/D268&gt;=100,"&gt;&gt;100",E268/D268*100),"-")</f>
        <v>101.83651069507704</v>
      </c>
    </row>
    <row r="269" spans="1:6" ht="12.75" customHeight="1" x14ac:dyDescent="0.2">
      <c r="A269" s="55">
        <v>3821</v>
      </c>
      <c r="B269" s="87" t="s">
        <v>575</v>
      </c>
      <c r="C269" s="52" t="s">
        <v>576</v>
      </c>
      <c r="D269" s="244"/>
      <c r="E269" s="244">
        <v>203553.63</v>
      </c>
      <c r="F269" s="54" t="str">
        <f t="shared" si="72"/>
        <v>-</v>
      </c>
    </row>
    <row r="270" spans="1:6" ht="12.75" customHeight="1" x14ac:dyDescent="0.2">
      <c r="A270" s="55">
        <v>3822</v>
      </c>
      <c r="B270" s="87" t="s">
        <v>577</v>
      </c>
      <c r="C270" s="52" t="s">
        <v>578</v>
      </c>
      <c r="D270" s="244">
        <v>607055</v>
      </c>
      <c r="E270" s="244">
        <v>414650</v>
      </c>
      <c r="F270" s="54">
        <f t="shared" si="72"/>
        <v>68.305178278739149</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66681.990000000005</v>
      </c>
      <c r="F273" s="54" t="str">
        <f t="shared" ref="F273:F284" si="74">IF(D273&lt;&gt;0,IF(E273/D273&gt;=100,"&gt;&gt;100",E273/D273*100),"-")</f>
        <v>-</v>
      </c>
    </row>
    <row r="274" spans="1:6" ht="12.75" customHeight="1" x14ac:dyDescent="0.2">
      <c r="A274" s="55">
        <v>3831</v>
      </c>
      <c r="B274" s="87" t="s">
        <v>585</v>
      </c>
      <c r="C274" s="52" t="s">
        <v>586</v>
      </c>
      <c r="D274" s="244"/>
      <c r="E274" s="244">
        <v>66681.990000000005</v>
      </c>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3856214</v>
      </c>
      <c r="E279" s="53">
        <f t="shared" si="75"/>
        <v>7332013.8799999999</v>
      </c>
      <c r="F279" s="54">
        <f t="shared" si="74"/>
        <v>190.13503607424275</v>
      </c>
    </row>
    <row r="280" spans="1:6" ht="24" x14ac:dyDescent="0.2">
      <c r="A280" s="55">
        <v>3861</v>
      </c>
      <c r="B280" s="87" t="s">
        <v>596</v>
      </c>
      <c r="C280" s="52" t="s">
        <v>597</v>
      </c>
      <c r="D280" s="244">
        <v>3856214</v>
      </c>
      <c r="E280" s="244">
        <v>7332013.8799999999</v>
      </c>
      <c r="F280" s="54">
        <f t="shared" si="74"/>
        <v>190.13503607424275</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115770248</v>
      </c>
      <c r="E289" s="53">
        <f t="shared" si="79"/>
        <v>130987780.69</v>
      </c>
      <c r="F289" s="54">
        <f t="shared" si="76"/>
        <v>113.14459712481568</v>
      </c>
    </row>
    <row r="290" spans="1:6" ht="12.75" customHeight="1" x14ac:dyDescent="0.2">
      <c r="A290" s="55" t="s">
        <v>606</v>
      </c>
      <c r="B290" s="87" t="s">
        <v>617</v>
      </c>
      <c r="C290" s="52" t="s">
        <v>618</v>
      </c>
      <c r="D290" s="53">
        <f>IF(D6&gt;=D289,D6-D289,0)</f>
        <v>25386639</v>
      </c>
      <c r="E290" s="53">
        <f>IF(E6&gt;=E289,E6-E289,0)</f>
        <v>45979637.840000004</v>
      </c>
      <c r="F290" s="54">
        <f t="shared" si="76"/>
        <v>181.1174682871569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7507364</v>
      </c>
      <c r="E292" s="244">
        <v>15226662.26</v>
      </c>
      <c r="F292" s="54">
        <f t="shared" si="76"/>
        <v>202.82301830575952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20063396</v>
      </c>
      <c r="E294" s="244">
        <v>26340758.329999998</v>
      </c>
      <c r="F294" s="54">
        <f t="shared" si="76"/>
        <v>131.28763610108675</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25751187</v>
      </c>
      <c r="E298" s="53">
        <f t="shared" si="80"/>
        <v>73078689.430000007</v>
      </c>
      <c r="F298" s="54">
        <f t="shared" ref="F298:F418" si="81">IF(D298&lt;&gt;0,IF(E298/D298&gt;=100,"&gt;&gt;100",E298/D298*100),"-")</f>
        <v>283.78765386620819</v>
      </c>
    </row>
    <row r="299" spans="1:6" ht="12.75" customHeight="1" x14ac:dyDescent="0.2">
      <c r="A299" s="55">
        <v>71</v>
      </c>
      <c r="B299" s="87" t="s">
        <v>634</v>
      </c>
      <c r="C299" s="52" t="s">
        <v>635</v>
      </c>
      <c r="D299" s="53">
        <f t="shared" ref="D299:E299" si="82">D300+D304</f>
        <v>24719274</v>
      </c>
      <c r="E299" s="53">
        <f t="shared" si="82"/>
        <v>72541438.340000004</v>
      </c>
      <c r="F299" s="54">
        <f t="shared" si="81"/>
        <v>293.46103910656922</v>
      </c>
    </row>
    <row r="300" spans="1:6" ht="24" x14ac:dyDescent="0.2">
      <c r="A300" s="55">
        <v>711</v>
      </c>
      <c r="B300" s="87" t="s">
        <v>636</v>
      </c>
      <c r="C300" s="52" t="s">
        <v>637</v>
      </c>
      <c r="D300" s="53">
        <f t="shared" ref="D300:E300" si="83">SUM(D301:D303)</f>
        <v>24719274</v>
      </c>
      <c r="E300" s="53">
        <f t="shared" si="83"/>
        <v>72541438.340000004</v>
      </c>
      <c r="F300" s="54">
        <f t="shared" si="81"/>
        <v>293.46103910656922</v>
      </c>
    </row>
    <row r="301" spans="1:6" ht="12.75" customHeight="1" x14ac:dyDescent="0.2">
      <c r="A301" s="55">
        <v>7111</v>
      </c>
      <c r="B301" s="87" t="s">
        <v>638</v>
      </c>
      <c r="C301" s="52" t="s">
        <v>639</v>
      </c>
      <c r="D301" s="244">
        <v>24719274</v>
      </c>
      <c r="E301" s="244">
        <v>72541438.340000004</v>
      </c>
      <c r="F301" s="54">
        <f t="shared" si="81"/>
        <v>293.46103910656922</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1031913</v>
      </c>
      <c r="E311" s="53">
        <f t="shared" si="85"/>
        <v>537251.09</v>
      </c>
      <c r="F311" s="54">
        <f t="shared" si="81"/>
        <v>52.063603230117259</v>
      </c>
    </row>
    <row r="312" spans="1:6" ht="12.75" customHeight="1" x14ac:dyDescent="0.2">
      <c r="A312" s="55">
        <v>721</v>
      </c>
      <c r="B312" s="87" t="s">
        <v>660</v>
      </c>
      <c r="C312" s="52" t="s">
        <v>661</v>
      </c>
      <c r="D312" s="53">
        <f t="shared" ref="D312:E312" si="86">SUM(D313:D316)</f>
        <v>1011864</v>
      </c>
      <c r="E312" s="53">
        <f t="shared" si="86"/>
        <v>506404.36</v>
      </c>
      <c r="F312" s="54">
        <f t="shared" si="81"/>
        <v>50.046682162820296</v>
      </c>
    </row>
    <row r="313" spans="1:6" ht="12.75" customHeight="1" x14ac:dyDescent="0.2">
      <c r="A313" s="55">
        <v>7211</v>
      </c>
      <c r="B313" s="87" t="s">
        <v>662</v>
      </c>
      <c r="C313" s="52" t="s">
        <v>663</v>
      </c>
      <c r="D313" s="244">
        <v>293943</v>
      </c>
      <c r="E313" s="244">
        <v>275964.36</v>
      </c>
      <c r="F313" s="54">
        <f t="shared" si="81"/>
        <v>93.883630499790769</v>
      </c>
    </row>
    <row r="314" spans="1:6" ht="12.75" customHeight="1" x14ac:dyDescent="0.2">
      <c r="A314" s="55">
        <v>7212</v>
      </c>
      <c r="B314" s="87" t="s">
        <v>664</v>
      </c>
      <c r="C314" s="52" t="s">
        <v>665</v>
      </c>
      <c r="D314" s="244">
        <v>717921</v>
      </c>
      <c r="E314" s="244">
        <v>230440</v>
      </c>
      <c r="F314" s="54">
        <f t="shared" si="81"/>
        <v>32.098239221307082</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20049</v>
      </c>
      <c r="E317" s="53">
        <f t="shared" si="87"/>
        <v>17846.73</v>
      </c>
      <c r="F317" s="54">
        <f t="shared" si="81"/>
        <v>89.015561873410149</v>
      </c>
    </row>
    <row r="318" spans="1:6" ht="12.75" customHeight="1" x14ac:dyDescent="0.2">
      <c r="A318" s="55">
        <v>7221</v>
      </c>
      <c r="B318" s="87" t="s">
        <v>672</v>
      </c>
      <c r="C318" s="52" t="s">
        <v>673</v>
      </c>
      <c r="D318" s="244">
        <v>610</v>
      </c>
      <c r="E318" s="244"/>
      <c r="F318" s="54">
        <f t="shared" si="81"/>
        <v>0</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v>19439</v>
      </c>
      <c r="E324" s="244">
        <v>17846.73</v>
      </c>
      <c r="F324" s="54">
        <f t="shared" si="81"/>
        <v>91.808889346159788</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13000</v>
      </c>
      <c r="F326" s="54" t="str">
        <f t="shared" si="81"/>
        <v>-</v>
      </c>
    </row>
    <row r="327" spans="1:6" ht="12.75" customHeight="1" x14ac:dyDescent="0.2">
      <c r="A327" s="55">
        <v>7231</v>
      </c>
      <c r="B327" s="87" t="s">
        <v>690</v>
      </c>
      <c r="C327" s="52" t="s">
        <v>691</v>
      </c>
      <c r="D327" s="244"/>
      <c r="E327" s="244">
        <v>13000</v>
      </c>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45920576</v>
      </c>
      <c r="E350" s="53">
        <f t="shared" si="95"/>
        <v>31634118.34</v>
      </c>
      <c r="F350" s="54">
        <f t="shared" si="81"/>
        <v>68.888766421396809</v>
      </c>
    </row>
    <row r="351" spans="1:6" ht="12.75" customHeight="1" x14ac:dyDescent="0.2">
      <c r="A351" s="55">
        <v>41</v>
      </c>
      <c r="B351" s="87" t="s">
        <v>738</v>
      </c>
      <c r="C351" s="52" t="s">
        <v>739</v>
      </c>
      <c r="D351" s="53">
        <f t="shared" ref="D351:E351" si="96">D352+D356</f>
        <v>4490657</v>
      </c>
      <c r="E351" s="53">
        <f t="shared" si="96"/>
        <v>5730270.4900000002</v>
      </c>
      <c r="F351" s="54">
        <f t="shared" si="81"/>
        <v>127.60427906206154</v>
      </c>
    </row>
    <row r="352" spans="1:6" ht="12.75" customHeight="1" x14ac:dyDescent="0.2">
      <c r="A352" s="55">
        <v>411</v>
      </c>
      <c r="B352" s="87" t="s">
        <v>740</v>
      </c>
      <c r="C352" s="52" t="s">
        <v>741</v>
      </c>
      <c r="D352" s="53">
        <f t="shared" ref="D352:E352" si="97">SUM(D353:D355)</f>
        <v>1261705</v>
      </c>
      <c r="E352" s="53">
        <f t="shared" si="97"/>
        <v>3351534.3</v>
      </c>
      <c r="F352" s="54">
        <f t="shared" si="81"/>
        <v>265.63533472562921</v>
      </c>
    </row>
    <row r="353" spans="1:6" ht="12.75" customHeight="1" x14ac:dyDescent="0.2">
      <c r="A353" s="55">
        <v>4111</v>
      </c>
      <c r="B353" s="87" t="s">
        <v>638</v>
      </c>
      <c r="C353" s="52" t="s">
        <v>742</v>
      </c>
      <c r="D353" s="244">
        <v>1261705</v>
      </c>
      <c r="E353" s="244">
        <v>3351534.3</v>
      </c>
      <c r="F353" s="54">
        <f t="shared" si="81"/>
        <v>265.63533472562921</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3228952</v>
      </c>
      <c r="E356" s="53">
        <f t="shared" si="98"/>
        <v>2378736.19</v>
      </c>
      <c r="F356" s="54">
        <f t="shared" si="81"/>
        <v>73.668985788577842</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288023</v>
      </c>
      <c r="E359" s="244">
        <v>38750</v>
      </c>
      <c r="F359" s="54">
        <f t="shared" si="81"/>
        <v>13.453786676758453</v>
      </c>
    </row>
    <row r="360" spans="1:6" ht="12.75" customHeight="1" x14ac:dyDescent="0.2">
      <c r="A360" s="55">
        <v>4124</v>
      </c>
      <c r="B360" s="87" t="s">
        <v>652</v>
      </c>
      <c r="C360" s="52" t="s">
        <v>751</v>
      </c>
      <c r="D360" s="244">
        <v>2940929</v>
      </c>
      <c r="E360" s="244">
        <v>2339986.19</v>
      </c>
      <c r="F360" s="54">
        <f t="shared" si="81"/>
        <v>79.566225162185148</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37101366</v>
      </c>
      <c r="E363" s="53">
        <f t="shared" si="99"/>
        <v>23731571.439999998</v>
      </c>
      <c r="F363" s="54">
        <f t="shared" si="81"/>
        <v>63.964144716396689</v>
      </c>
    </row>
    <row r="364" spans="1:6" ht="12.75" customHeight="1" x14ac:dyDescent="0.2">
      <c r="A364" s="55">
        <v>421</v>
      </c>
      <c r="B364" s="87" t="s">
        <v>756</v>
      </c>
      <c r="C364" s="52" t="s">
        <v>757</v>
      </c>
      <c r="D364" s="53">
        <f t="shared" ref="D364:E364" si="100">SUM(D365:D368)</f>
        <v>33021618</v>
      </c>
      <c r="E364" s="53">
        <f t="shared" si="100"/>
        <v>20166170.949999999</v>
      </c>
      <c r="F364" s="54">
        <f t="shared" si="81"/>
        <v>61.069602797779318</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3919883</v>
      </c>
      <c r="E366" s="244"/>
      <c r="F366" s="54">
        <f t="shared" si="81"/>
        <v>0</v>
      </c>
    </row>
    <row r="367" spans="1:6" ht="12.75" customHeight="1" x14ac:dyDescent="0.2">
      <c r="A367" s="55">
        <v>4213</v>
      </c>
      <c r="B367" s="87" t="s">
        <v>666</v>
      </c>
      <c r="C367" s="52" t="s">
        <v>760</v>
      </c>
      <c r="D367" s="244">
        <v>16658049</v>
      </c>
      <c r="E367" s="244">
        <v>13971717.27</v>
      </c>
      <c r="F367" s="54">
        <f t="shared" si="81"/>
        <v>83.873671340503321</v>
      </c>
    </row>
    <row r="368" spans="1:6" ht="12.75" customHeight="1" x14ac:dyDescent="0.2">
      <c r="A368" s="55">
        <v>4214</v>
      </c>
      <c r="B368" s="87" t="s">
        <v>668</v>
      </c>
      <c r="C368" s="52" t="s">
        <v>761</v>
      </c>
      <c r="D368" s="244">
        <v>12443686</v>
      </c>
      <c r="E368" s="244">
        <v>6194453.6799999997</v>
      </c>
      <c r="F368" s="54">
        <f t="shared" si="81"/>
        <v>49.779893835315356</v>
      </c>
    </row>
    <row r="369" spans="1:6" ht="12.75" customHeight="1" x14ac:dyDescent="0.2">
      <c r="A369" s="55">
        <v>422</v>
      </c>
      <c r="B369" s="87" t="s">
        <v>762</v>
      </c>
      <c r="C369" s="52" t="s">
        <v>763</v>
      </c>
      <c r="D369" s="53">
        <f t="shared" ref="D369:E369" si="101">SUM(D370:D377)</f>
        <v>3050378</v>
      </c>
      <c r="E369" s="53">
        <f t="shared" si="101"/>
        <v>2588075.4899999998</v>
      </c>
      <c r="F369" s="54">
        <f t="shared" si="81"/>
        <v>84.844418953978803</v>
      </c>
    </row>
    <row r="370" spans="1:6" ht="12.75" customHeight="1" x14ac:dyDescent="0.2">
      <c r="A370" s="55">
        <v>4221</v>
      </c>
      <c r="B370" s="87" t="s">
        <v>672</v>
      </c>
      <c r="C370" s="52" t="s">
        <v>764</v>
      </c>
      <c r="D370" s="244">
        <v>703775</v>
      </c>
      <c r="E370" s="244">
        <v>470279.33</v>
      </c>
      <c r="F370" s="54">
        <f t="shared" si="81"/>
        <v>66.82239778338247</v>
      </c>
    </row>
    <row r="371" spans="1:6" ht="12.75" customHeight="1" x14ac:dyDescent="0.2">
      <c r="A371" s="55">
        <v>4222</v>
      </c>
      <c r="B371" s="87" t="s">
        <v>765</v>
      </c>
      <c r="C371" s="52" t="s">
        <v>766</v>
      </c>
      <c r="D371" s="244">
        <v>114200</v>
      </c>
      <c r="E371" s="244">
        <v>104.28</v>
      </c>
      <c r="F371" s="54">
        <f t="shared" si="81"/>
        <v>9.1313485113835385E-2</v>
      </c>
    </row>
    <row r="372" spans="1:6" ht="12.75" customHeight="1" x14ac:dyDescent="0.2">
      <c r="A372" s="55">
        <v>4223</v>
      </c>
      <c r="B372" s="87" t="s">
        <v>676</v>
      </c>
      <c r="C372" s="52" t="s">
        <v>767</v>
      </c>
      <c r="D372" s="244">
        <v>726593</v>
      </c>
      <c r="E372" s="244">
        <v>9650</v>
      </c>
      <c r="F372" s="54">
        <f t="shared" si="81"/>
        <v>1.3281162906881845</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1505810</v>
      </c>
      <c r="E376" s="244">
        <v>2108041.88</v>
      </c>
      <c r="F376" s="54">
        <f t="shared" si="81"/>
        <v>139.99388236231661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256800</v>
      </c>
      <c r="E378" s="53">
        <f t="shared" si="102"/>
        <v>158912.5</v>
      </c>
      <c r="F378" s="54">
        <f t="shared" si="81"/>
        <v>61.881814641744548</v>
      </c>
    </row>
    <row r="379" spans="1:6" ht="12.75" customHeight="1" x14ac:dyDescent="0.2">
      <c r="A379" s="55">
        <v>4231</v>
      </c>
      <c r="B379" s="87" t="s">
        <v>690</v>
      </c>
      <c r="C379" s="52" t="s">
        <v>775</v>
      </c>
      <c r="D379" s="244">
        <v>256800</v>
      </c>
      <c r="E379" s="244">
        <v>158912.5</v>
      </c>
      <c r="F379" s="54">
        <f t="shared" si="81"/>
        <v>61.881814641744548</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772570</v>
      </c>
      <c r="E391" s="53">
        <f t="shared" si="105"/>
        <v>818412.5</v>
      </c>
      <c r="F391" s="54">
        <f t="shared" si="81"/>
        <v>105.93376651953868</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16915</v>
      </c>
      <c r="E393" s="244"/>
      <c r="F393" s="54">
        <f t="shared" si="81"/>
        <v>0</v>
      </c>
    </row>
    <row r="394" spans="1:6" ht="12.75" customHeight="1" x14ac:dyDescent="0.2">
      <c r="A394" s="55">
        <v>4263</v>
      </c>
      <c r="B394" s="87" t="s">
        <v>720</v>
      </c>
      <c r="C394" s="52" t="s">
        <v>795</v>
      </c>
      <c r="D394" s="244">
        <v>513800</v>
      </c>
      <c r="E394" s="244">
        <v>500600</v>
      </c>
      <c r="F394" s="54">
        <f t="shared" si="81"/>
        <v>97.430906967691712</v>
      </c>
    </row>
    <row r="395" spans="1:6" ht="12.75" customHeight="1" x14ac:dyDescent="0.2">
      <c r="A395" s="55">
        <v>4264</v>
      </c>
      <c r="B395" s="87" t="s">
        <v>722</v>
      </c>
      <c r="C395" s="52" t="s">
        <v>796</v>
      </c>
      <c r="D395" s="244">
        <v>241855</v>
      </c>
      <c r="E395" s="244">
        <v>317812.5</v>
      </c>
      <c r="F395" s="54">
        <f t="shared" si="81"/>
        <v>131.40621446734613</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4328553</v>
      </c>
      <c r="E402" s="53">
        <f t="shared" si="109"/>
        <v>2172276.41</v>
      </c>
      <c r="F402" s="54">
        <f t="shared" si="81"/>
        <v>50.184817189485727</v>
      </c>
    </row>
    <row r="403" spans="1:6" ht="12.75" customHeight="1" x14ac:dyDescent="0.2">
      <c r="A403" s="55">
        <v>451</v>
      </c>
      <c r="B403" s="87" t="s">
        <v>809</v>
      </c>
      <c r="C403" s="52" t="s">
        <v>810</v>
      </c>
      <c r="D403" s="244">
        <v>4328553</v>
      </c>
      <c r="E403" s="244">
        <v>2172276.41</v>
      </c>
      <c r="F403" s="54">
        <f t="shared" si="81"/>
        <v>50.184817189485727</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41444571.090000004</v>
      </c>
      <c r="F407" s="54" t="str">
        <f t="shared" si="81"/>
        <v>-</v>
      </c>
    </row>
    <row r="408" spans="1:6" ht="12.75" customHeight="1" x14ac:dyDescent="0.2">
      <c r="A408" s="55" t="s">
        <v>606</v>
      </c>
      <c r="B408" s="87" t="s">
        <v>819</v>
      </c>
      <c r="C408" s="52" t="s">
        <v>820</v>
      </c>
      <c r="D408" s="53">
        <f t="shared" ref="D408:E408" si="111">IF(D350&gt;=D298,D350-D298,0)</f>
        <v>20169389</v>
      </c>
      <c r="E408" s="53">
        <f t="shared" si="111"/>
        <v>0</v>
      </c>
      <c r="F408" s="54">
        <f t="shared" si="81"/>
        <v>0</v>
      </c>
    </row>
    <row r="409" spans="1:6" ht="12.75" customHeight="1" x14ac:dyDescent="0.2">
      <c r="A409" s="55">
        <v>92212</v>
      </c>
      <c r="B409" s="87" t="s">
        <v>821</v>
      </c>
      <c r="C409" s="52" t="s">
        <v>822</v>
      </c>
      <c r="D409" s="244">
        <v>5651196</v>
      </c>
      <c r="E409" s="244">
        <v>2308909.6800000002</v>
      </c>
      <c r="F409" s="54">
        <f t="shared" si="81"/>
        <v>40.857009383500412</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1698694</v>
      </c>
      <c r="E411" s="244">
        <v>865812.39</v>
      </c>
      <c r="F411" s="54">
        <f t="shared" si="81"/>
        <v>50.969297001107918</v>
      </c>
    </row>
    <row r="412" spans="1:6" ht="12.75" customHeight="1" x14ac:dyDescent="0.2">
      <c r="A412" s="55" t="s">
        <v>606</v>
      </c>
      <c r="B412" s="87" t="s">
        <v>827</v>
      </c>
      <c r="C412" s="52" t="s">
        <v>828</v>
      </c>
      <c r="D412" s="53">
        <f>D6+D298</f>
        <v>166908074</v>
      </c>
      <c r="E412" s="53">
        <f>E6+E298</f>
        <v>250046107.96000001</v>
      </c>
      <c r="F412" s="54">
        <f t="shared" si="81"/>
        <v>149.81067240641696</v>
      </c>
    </row>
    <row r="413" spans="1:6" ht="12.75" customHeight="1" x14ac:dyDescent="0.2">
      <c r="A413" s="55" t="s">
        <v>606</v>
      </c>
      <c r="B413" s="87" t="s">
        <v>829</v>
      </c>
      <c r="C413" s="52" t="s">
        <v>830</v>
      </c>
      <c r="D413" s="53">
        <f t="shared" ref="D413:E413" si="112">D289+D350</f>
        <v>161690824</v>
      </c>
      <c r="E413" s="53">
        <f t="shared" si="112"/>
        <v>162621899.03</v>
      </c>
      <c r="F413" s="54">
        <f t="shared" si="81"/>
        <v>100.57583665353825</v>
      </c>
    </row>
    <row r="414" spans="1:6" ht="12.75" customHeight="1" x14ac:dyDescent="0.2">
      <c r="A414" s="55" t="s">
        <v>606</v>
      </c>
      <c r="B414" s="87" t="s">
        <v>831</v>
      </c>
      <c r="C414" s="52" t="s">
        <v>832</v>
      </c>
      <c r="D414" s="53">
        <f t="shared" ref="D414:E414" si="113">IF(D412&gt;=D413,D412-D413,0)</f>
        <v>5217250</v>
      </c>
      <c r="E414" s="53">
        <f t="shared" si="113"/>
        <v>87424208.930000007</v>
      </c>
      <c r="F414" s="54">
        <f t="shared" si="81"/>
        <v>1675.676054051464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13158560</v>
      </c>
      <c r="E416" s="53">
        <f t="shared" si="115"/>
        <v>17535571.940000001</v>
      </c>
      <c r="F416" s="54">
        <f t="shared" si="81"/>
        <v>133.26360893593221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21762090</v>
      </c>
      <c r="E418" s="64">
        <f t="shared" si="117"/>
        <v>27206570.719999999</v>
      </c>
      <c r="F418" s="59">
        <f t="shared" si="81"/>
        <v>125.01818860228957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1664465</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386732</v>
      </c>
      <c r="E421" s="53">
        <f t="shared" si="120"/>
        <v>0</v>
      </c>
      <c r="F421" s="54">
        <f t="shared" si="119"/>
        <v>0</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250000</v>
      </c>
      <c r="E447" s="53">
        <f t="shared" si="126"/>
        <v>0</v>
      </c>
      <c r="F447" s="54">
        <f t="shared" si="119"/>
        <v>0</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v>250000</v>
      </c>
      <c r="E454" s="244"/>
      <c r="F454" s="54">
        <f t="shared" si="119"/>
        <v>0</v>
      </c>
    </row>
    <row r="455" spans="1:6" ht="12.75" customHeight="1" x14ac:dyDescent="0.2">
      <c r="A455" s="55" t="s">
        <v>914</v>
      </c>
      <c r="B455" s="234" t="s">
        <v>915</v>
      </c>
      <c r="C455" s="52" t="s">
        <v>914</v>
      </c>
      <c r="D455" s="53">
        <f t="shared" ref="D455:E455" si="127">SUM(D456:D458)</f>
        <v>136732</v>
      </c>
      <c r="E455" s="53">
        <f t="shared" si="127"/>
        <v>0</v>
      </c>
      <c r="F455" s="54">
        <f t="shared" si="119"/>
        <v>0</v>
      </c>
    </row>
    <row r="456" spans="1:6" ht="24" x14ac:dyDescent="0.2">
      <c r="A456" s="55" t="s">
        <v>916</v>
      </c>
      <c r="B456" s="234" t="s">
        <v>917</v>
      </c>
      <c r="C456" s="52" t="s">
        <v>916</v>
      </c>
      <c r="D456" s="244">
        <v>136732</v>
      </c>
      <c r="E456" s="244"/>
      <c r="F456" s="54">
        <f t="shared" si="119"/>
        <v>0</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1277733</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1277733</v>
      </c>
      <c r="E490" s="53">
        <f t="shared" si="139"/>
        <v>0</v>
      </c>
      <c r="F490" s="54">
        <f t="shared" si="119"/>
        <v>0</v>
      </c>
    </row>
    <row r="491" spans="1:6" ht="12.75" customHeight="1" x14ac:dyDescent="0.2">
      <c r="A491" s="55">
        <v>8422</v>
      </c>
      <c r="B491" s="87" t="s">
        <v>986</v>
      </c>
      <c r="C491" s="52" t="s">
        <v>987</v>
      </c>
      <c r="D491" s="244">
        <v>1277733</v>
      </c>
      <c r="E491" s="244"/>
      <c r="F491" s="54">
        <f t="shared" si="119"/>
        <v>0</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8544166</v>
      </c>
      <c r="E528" s="53">
        <f t="shared" si="148"/>
        <v>10540566.520000001</v>
      </c>
      <c r="F528" s="54">
        <f t="shared" si="119"/>
        <v>123.36565698746959</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311176</v>
      </c>
      <c r="E580" s="53">
        <f t="shared" si="162"/>
        <v>1063612.23</v>
      </c>
      <c r="F580" s="54">
        <f t="shared" si="119"/>
        <v>341.80406907987765</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311176</v>
      </c>
      <c r="E585" s="53">
        <f t="shared" si="164"/>
        <v>312289.28999999998</v>
      </c>
      <c r="F585" s="54">
        <f t="shared" si="119"/>
        <v>100.35776859397896</v>
      </c>
    </row>
    <row r="586" spans="1:6" ht="12.75" customHeight="1" x14ac:dyDescent="0.2">
      <c r="A586" s="55">
        <v>5321</v>
      </c>
      <c r="B586" s="87" t="s">
        <v>1168</v>
      </c>
      <c r="C586" s="52" t="s">
        <v>1169</v>
      </c>
      <c r="D586" s="244">
        <v>311176</v>
      </c>
      <c r="E586" s="244">
        <v>312289.28999999998</v>
      </c>
      <c r="F586" s="54">
        <f t="shared" si="119"/>
        <v>100.35776859397896</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751322.94</v>
      </c>
      <c r="F590" s="54" t="str">
        <f t="shared" si="119"/>
        <v>-</v>
      </c>
    </row>
    <row r="591" spans="1:6" ht="12.75" customHeight="1" x14ac:dyDescent="0.2">
      <c r="A591" s="55">
        <v>5341</v>
      </c>
      <c r="B591" s="87" t="s">
        <v>1178</v>
      </c>
      <c r="C591" s="52" t="s">
        <v>1179</v>
      </c>
      <c r="D591" s="244"/>
      <c r="E591" s="244">
        <v>751322.94</v>
      </c>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8232990</v>
      </c>
      <c r="E593" s="53">
        <f t="shared" si="167"/>
        <v>9476954.290000001</v>
      </c>
      <c r="F593" s="54">
        <f t="shared" si="119"/>
        <v>115.10950808879885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332990</v>
      </c>
      <c r="E599" s="53">
        <f t="shared" si="169"/>
        <v>2132509.6800000002</v>
      </c>
      <c r="F599" s="54">
        <f t="shared" si="119"/>
        <v>640.41252890477199</v>
      </c>
    </row>
    <row r="600" spans="1:6" ht="12.75" customHeight="1" x14ac:dyDescent="0.2">
      <c r="A600" s="55">
        <v>5422</v>
      </c>
      <c r="B600" s="87" t="s">
        <v>1195</v>
      </c>
      <c r="C600" s="52" t="s">
        <v>1196</v>
      </c>
      <c r="D600" s="244">
        <v>332990</v>
      </c>
      <c r="E600" s="244">
        <v>2132509.6800000002</v>
      </c>
      <c r="F600" s="54">
        <f t="shared" si="119"/>
        <v>640.41252890477199</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5333333</v>
      </c>
      <c r="E605" s="53">
        <f t="shared" si="171"/>
        <v>4777777.9400000004</v>
      </c>
      <c r="F605" s="54">
        <f t="shared" si="119"/>
        <v>89.583341973958881</v>
      </c>
    </row>
    <row r="606" spans="1:6" ht="24" x14ac:dyDescent="0.2">
      <c r="A606" s="55">
        <v>5443</v>
      </c>
      <c r="B606" s="87" t="s">
        <v>1207</v>
      </c>
      <c r="C606" s="52" t="s">
        <v>1208</v>
      </c>
      <c r="D606" s="244">
        <v>5333333</v>
      </c>
      <c r="E606" s="244">
        <v>4777777.9400000004</v>
      </c>
      <c r="F606" s="54">
        <f t="shared" si="119"/>
        <v>89.583341973958881</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2566667</v>
      </c>
      <c r="E617" s="53">
        <f t="shared" si="173"/>
        <v>2566666.67</v>
      </c>
      <c r="F617" s="54">
        <f t="shared" si="119"/>
        <v>99.999987142858814</v>
      </c>
    </row>
    <row r="618" spans="1:6" ht="12.75" customHeight="1" x14ac:dyDescent="0.2">
      <c r="A618" s="55">
        <v>5471</v>
      </c>
      <c r="B618" s="87" t="s">
        <v>1231</v>
      </c>
      <c r="C618" s="52" t="s">
        <v>1232</v>
      </c>
      <c r="D618" s="244">
        <v>2566667</v>
      </c>
      <c r="E618" s="244">
        <v>2566666.67</v>
      </c>
      <c r="F618" s="54">
        <f t="shared" si="119"/>
        <v>99.999987142858814</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6879701</v>
      </c>
      <c r="E636" s="53">
        <f t="shared" si="179"/>
        <v>10540566.520000001</v>
      </c>
      <c r="F636" s="54">
        <f t="shared" si="119"/>
        <v>153.21256723220969</v>
      </c>
    </row>
    <row r="637" spans="1:6" ht="12.75" customHeight="1" x14ac:dyDescent="0.2">
      <c r="A637" s="55">
        <v>92213</v>
      </c>
      <c r="B637" s="87" t="s">
        <v>1269</v>
      </c>
      <c r="C637" s="52" t="s">
        <v>1270</v>
      </c>
      <c r="D637" s="244">
        <v>6497955</v>
      </c>
      <c r="E637" s="244">
        <v>652395.62</v>
      </c>
      <c r="F637" s="54">
        <f t="shared" si="119"/>
        <v>10.040014435310802</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168572539</v>
      </c>
      <c r="E639" s="53">
        <f t="shared" si="180"/>
        <v>250046107.96000001</v>
      </c>
      <c r="F639" s="54">
        <f t="shared" si="119"/>
        <v>148.3314598233583</v>
      </c>
    </row>
    <row r="640" spans="1:6" ht="12.75" customHeight="1" x14ac:dyDescent="0.2">
      <c r="A640" s="55" t="s">
        <v>606</v>
      </c>
      <c r="B640" s="87" t="s">
        <v>1275</v>
      </c>
      <c r="C640" s="52" t="s">
        <v>1276</v>
      </c>
      <c r="D640" s="53">
        <f t="shared" ref="D640:E640" si="181">D413+D528</f>
        <v>170234990</v>
      </c>
      <c r="E640" s="53">
        <f t="shared" si="181"/>
        <v>173162465.55000001</v>
      </c>
      <c r="F640" s="54">
        <f t="shared" si="119"/>
        <v>101.71966735510721</v>
      </c>
    </row>
    <row r="641" spans="1:6" ht="12.75" customHeight="1" x14ac:dyDescent="0.2">
      <c r="A641" s="55" t="s">
        <v>606</v>
      </c>
      <c r="B641" s="87" t="s">
        <v>1277</v>
      </c>
      <c r="C641" s="52" t="s">
        <v>1278</v>
      </c>
      <c r="D641" s="53">
        <f t="shared" ref="D641:E641" si="182">IF(D639&gt;=D640,D639-D640,0)</f>
        <v>0</v>
      </c>
      <c r="E641" s="53">
        <f t="shared" si="182"/>
        <v>76883642.409999996</v>
      </c>
      <c r="F641" s="54" t="str">
        <f t="shared" si="119"/>
        <v>-</v>
      </c>
    </row>
    <row r="642" spans="1:6" ht="12.75" customHeight="1" x14ac:dyDescent="0.2">
      <c r="A642" s="55" t="s">
        <v>606</v>
      </c>
      <c r="B642" s="87" t="s">
        <v>1279</v>
      </c>
      <c r="C642" s="52" t="s">
        <v>1280</v>
      </c>
      <c r="D642" s="53">
        <f t="shared" ref="D642:E642" si="183">IF(D640&gt;=D639,D640-D639,0)</f>
        <v>1662451</v>
      </c>
      <c r="E642" s="53">
        <f t="shared" si="183"/>
        <v>0</v>
      </c>
      <c r="F642" s="54">
        <f t="shared" si="119"/>
        <v>0</v>
      </c>
    </row>
    <row r="643" spans="1:6" ht="24" x14ac:dyDescent="0.2">
      <c r="A643" s="62" t="s">
        <v>1281</v>
      </c>
      <c r="B643" s="87" t="s">
        <v>1282</v>
      </c>
      <c r="C643" s="63" t="s">
        <v>1281</v>
      </c>
      <c r="D643" s="53">
        <f t="shared" ref="D643:E643" si="184">IF(D416-D417+D637-D638&gt;=0,D416-D417+D637-D638,0)</f>
        <v>19656515</v>
      </c>
      <c r="E643" s="53">
        <f t="shared" si="184"/>
        <v>18187967.560000002</v>
      </c>
      <c r="F643" s="54">
        <f t="shared" si="119"/>
        <v>92.528953174049434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17994064</v>
      </c>
      <c r="E645" s="53">
        <f t="shared" si="186"/>
        <v>95071609.969999999</v>
      </c>
      <c r="F645" s="54">
        <f t="shared" si="119"/>
        <v>528.34984898353139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v>97471.78</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33557370</v>
      </c>
      <c r="E649" s="244">
        <v>42670582.880000003</v>
      </c>
      <c r="F649" s="54">
        <f t="shared" ref="F649:F724" si="188">IF(D649&lt;&gt;0,IF(E649/D649&gt;=100,"&gt;&gt;100",E649/D649*100),"-")</f>
        <v>127.15711296803059</v>
      </c>
    </row>
    <row r="650" spans="1:6" ht="12.75" customHeight="1" x14ac:dyDescent="0.2">
      <c r="A650" s="55" t="s">
        <v>1294</v>
      </c>
      <c r="B650" s="87" t="s">
        <v>1295</v>
      </c>
      <c r="C650" s="52" t="s">
        <v>1294</v>
      </c>
      <c r="D650" s="244">
        <v>216586393</v>
      </c>
      <c r="E650" s="244">
        <v>297161198.06999999</v>
      </c>
      <c r="F650" s="54">
        <f t="shared" si="188"/>
        <v>137.20215474016413</v>
      </c>
    </row>
    <row r="651" spans="1:6" ht="12.75" customHeight="1" x14ac:dyDescent="0.2">
      <c r="A651" s="55" t="s">
        <v>1296</v>
      </c>
      <c r="B651" s="87" t="s">
        <v>1297</v>
      </c>
      <c r="C651" s="52" t="s">
        <v>1296</v>
      </c>
      <c r="D651" s="244">
        <v>207473180</v>
      </c>
      <c r="E651" s="244">
        <v>228389379.53</v>
      </c>
      <c r="F651" s="54">
        <f t="shared" si="188"/>
        <v>110.08139921024973</v>
      </c>
    </row>
    <row r="652" spans="1:6" ht="24" x14ac:dyDescent="0.2">
      <c r="A652" s="55">
        <v>11</v>
      </c>
      <c r="B652" s="87" t="s">
        <v>1298</v>
      </c>
      <c r="C652" s="52" t="s">
        <v>1299</v>
      </c>
      <c r="D652" s="53">
        <f t="shared" ref="D652:E652" si="189">+D649+D650-D651</f>
        <v>42670583</v>
      </c>
      <c r="E652" s="53">
        <f t="shared" si="189"/>
        <v>111442401.41999999</v>
      </c>
      <c r="F652" s="54">
        <f t="shared" si="188"/>
        <v>261.16915585615504</v>
      </c>
    </row>
    <row r="653" spans="1:6" ht="24" x14ac:dyDescent="0.2">
      <c r="A653" s="55" t="s">
        <v>606</v>
      </c>
      <c r="B653" s="87" t="s">
        <v>1300</v>
      </c>
      <c r="C653" s="52" t="s">
        <v>1301</v>
      </c>
      <c r="D653" s="264">
        <v>83</v>
      </c>
      <c r="E653" s="264">
        <v>87</v>
      </c>
      <c r="F653" s="54">
        <f t="shared" si="188"/>
        <v>104.81927710843372</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77</v>
      </c>
      <c r="E655" s="264">
        <v>83</v>
      </c>
      <c r="F655" s="54">
        <f t="shared" si="188"/>
        <v>107.79220779220779</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1576765</v>
      </c>
      <c r="E657" s="244">
        <v>2339783.1800000002</v>
      </c>
      <c r="F657" s="54">
        <f t="shared" si="188"/>
        <v>148.39136967144756</v>
      </c>
    </row>
    <row r="658" spans="1:6" ht="12.75" customHeight="1" x14ac:dyDescent="0.2">
      <c r="A658" s="55">
        <v>61315</v>
      </c>
      <c r="B658" s="87" t="s">
        <v>1311</v>
      </c>
      <c r="C658" s="52" t="s">
        <v>1312</v>
      </c>
      <c r="D658" s="244">
        <v>8631991</v>
      </c>
      <c r="E658" s="244">
        <v>7631598.4299999997</v>
      </c>
      <c r="F658" s="54">
        <f t="shared" si="188"/>
        <v>88.410639329906616</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19257</v>
      </c>
      <c r="E660" s="244">
        <v>3350</v>
      </c>
      <c r="F660" s="54">
        <f t="shared" si="188"/>
        <v>17.396271485693514</v>
      </c>
    </row>
    <row r="661" spans="1:6" ht="12.75" customHeight="1" x14ac:dyDescent="0.2">
      <c r="A661" s="55">
        <v>63311</v>
      </c>
      <c r="B661" s="87" t="s">
        <v>1317</v>
      </c>
      <c r="C661" s="52" t="s">
        <v>1318</v>
      </c>
      <c r="D661" s="244">
        <v>22413</v>
      </c>
      <c r="E661" s="244">
        <v>22310.94</v>
      </c>
      <c r="F661" s="54">
        <f t="shared" si="188"/>
        <v>99.544639271851153</v>
      </c>
    </row>
    <row r="662" spans="1:6" ht="12.75" customHeight="1" x14ac:dyDescent="0.2">
      <c r="A662" s="55">
        <v>63312</v>
      </c>
      <c r="B662" s="87" t="s">
        <v>1319</v>
      </c>
      <c r="C662" s="52" t="s">
        <v>1320</v>
      </c>
      <c r="D662" s="244">
        <v>179615</v>
      </c>
      <c r="E662" s="244">
        <v>30000</v>
      </c>
      <c r="F662" s="54">
        <f t="shared" si="188"/>
        <v>16.702391225677143</v>
      </c>
    </row>
    <row r="663" spans="1:6" ht="12.75" customHeight="1" x14ac:dyDescent="0.2">
      <c r="A663" s="55">
        <v>63313</v>
      </c>
      <c r="B663" s="87" t="s">
        <v>1321</v>
      </c>
      <c r="C663" s="52" t="s">
        <v>1322</v>
      </c>
      <c r="D663" s="244"/>
      <c r="E663" s="244">
        <v>116963.42</v>
      </c>
      <c r="F663" s="54" t="str">
        <f t="shared" si="188"/>
        <v>-</v>
      </c>
    </row>
    <row r="664" spans="1:6" ht="12.75" customHeight="1" x14ac:dyDescent="0.2">
      <c r="A664" s="55">
        <v>63314</v>
      </c>
      <c r="B664" s="87" t="s">
        <v>1323</v>
      </c>
      <c r="C664" s="52" t="s">
        <v>1324</v>
      </c>
      <c r="D664" s="244">
        <v>1492538</v>
      </c>
      <c r="E664" s="244">
        <v>1544934.2</v>
      </c>
      <c r="F664" s="54">
        <f t="shared" si="188"/>
        <v>103.51054378514985</v>
      </c>
    </row>
    <row r="665" spans="1:6" ht="12.75" customHeight="1" x14ac:dyDescent="0.2">
      <c r="A665" s="55">
        <v>63321</v>
      </c>
      <c r="B665" s="87" t="s">
        <v>1325</v>
      </c>
      <c r="C665" s="52" t="s">
        <v>1326</v>
      </c>
      <c r="D665" s="244">
        <v>1959836</v>
      </c>
      <c r="E665" s="244">
        <v>3694384.86</v>
      </c>
      <c r="F665" s="54">
        <f t="shared" si="188"/>
        <v>188.50479631969205</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v>352200</v>
      </c>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184651</v>
      </c>
      <c r="E694" s="244">
        <v>379077.37</v>
      </c>
      <c r="F694" s="54">
        <f t="shared" si="188"/>
        <v>205.29397078813548</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634281</v>
      </c>
      <c r="E698" s="244"/>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v>7407</v>
      </c>
      <c r="E709" s="244"/>
      <c r="F709" s="54">
        <f t="shared" si="188"/>
        <v>0</v>
      </c>
    </row>
    <row r="710" spans="1:6" ht="12.75" customHeight="1" x14ac:dyDescent="0.2">
      <c r="A710" s="55">
        <v>65264</v>
      </c>
      <c r="B710" s="87" t="s">
        <v>1400</v>
      </c>
      <c r="C710" s="52" t="s">
        <v>1401</v>
      </c>
      <c r="D710" s="244">
        <v>2002900</v>
      </c>
      <c r="E710" s="244">
        <v>4375</v>
      </c>
      <c r="F710" s="54">
        <f t="shared" si="188"/>
        <v>0.21843327175595384</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13172</v>
      </c>
      <c r="E712" s="244">
        <v>54793.26</v>
      </c>
      <c r="F712" s="54">
        <f t="shared" si="188"/>
        <v>415.98284239295475</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365139</v>
      </c>
      <c r="E716" s="244">
        <v>80134.39</v>
      </c>
      <c r="F716" s="54">
        <f t="shared" si="188"/>
        <v>21.94626977671517</v>
      </c>
    </row>
    <row r="717" spans="1:6" ht="12.75" customHeight="1" x14ac:dyDescent="0.2">
      <c r="A717" s="55">
        <v>31215</v>
      </c>
      <c r="B717" s="87" t="s">
        <v>1411</v>
      </c>
      <c r="C717" s="52" t="s">
        <v>1412</v>
      </c>
      <c r="D717" s="244">
        <v>13500</v>
      </c>
      <c r="E717" s="244">
        <v>6000</v>
      </c>
      <c r="F717" s="54">
        <f t="shared" si="188"/>
        <v>44.444444444444443</v>
      </c>
    </row>
    <row r="718" spans="1:6" ht="12.75" customHeight="1" x14ac:dyDescent="0.2">
      <c r="A718" s="55">
        <v>32121</v>
      </c>
      <c r="B718" s="87" t="s">
        <v>1413</v>
      </c>
      <c r="C718" s="52" t="s">
        <v>1414</v>
      </c>
      <c r="D718" s="244">
        <v>343277</v>
      </c>
      <c r="E718" s="244">
        <v>431120</v>
      </c>
      <c r="F718" s="54">
        <f t="shared" si="188"/>
        <v>125.58953847767256</v>
      </c>
    </row>
    <row r="719" spans="1:6" ht="12.75" customHeight="1" x14ac:dyDescent="0.2">
      <c r="A719" s="55" t="s">
        <v>1415</v>
      </c>
      <c r="B719" s="87" t="s">
        <v>1416</v>
      </c>
      <c r="C719" s="52" t="s">
        <v>1415</v>
      </c>
      <c r="D719" s="244">
        <v>4300</v>
      </c>
      <c r="E719" s="244">
        <v>16703.349999999999</v>
      </c>
      <c r="F719" s="54">
        <f t="shared" si="188"/>
        <v>388.45</v>
      </c>
    </row>
    <row r="720" spans="1:6" ht="12.75" customHeight="1" x14ac:dyDescent="0.2">
      <c r="A720" s="55" t="s">
        <v>1417</v>
      </c>
      <c r="B720" s="87" t="s">
        <v>1418</v>
      </c>
      <c r="C720" s="52" t="s">
        <v>1417</v>
      </c>
      <c r="D720" s="244"/>
      <c r="E720" s="244">
        <v>270</v>
      </c>
      <c r="F720" s="54" t="str">
        <f t="shared" si="188"/>
        <v>-</v>
      </c>
    </row>
    <row r="721" spans="1:6" ht="12.75" customHeight="1" x14ac:dyDescent="0.2">
      <c r="A721" s="55" t="s">
        <v>1419</v>
      </c>
      <c r="B721" s="87" t="s">
        <v>1420</v>
      </c>
      <c r="C721" s="52" t="s">
        <v>1419</v>
      </c>
      <c r="D721" s="244">
        <v>10767</v>
      </c>
      <c r="E721" s="244">
        <v>104282.21</v>
      </c>
      <c r="F721" s="54">
        <f t="shared" si="188"/>
        <v>968.53543233955611</v>
      </c>
    </row>
    <row r="722" spans="1:6" ht="12.75" customHeight="1" x14ac:dyDescent="0.2">
      <c r="A722" s="55" t="s">
        <v>1421</v>
      </c>
      <c r="B722" s="87" t="s">
        <v>1422</v>
      </c>
      <c r="C722" s="52" t="s">
        <v>1421</v>
      </c>
      <c r="D722" s="244">
        <v>64902</v>
      </c>
      <c r="E722" s="244">
        <v>87946.54</v>
      </c>
      <c r="F722" s="54">
        <f t="shared" si="188"/>
        <v>135.50667159717727</v>
      </c>
    </row>
    <row r="723" spans="1:6" ht="12.75" customHeight="1" x14ac:dyDescent="0.2">
      <c r="A723" s="55" t="s">
        <v>1423</v>
      </c>
      <c r="B723" s="87" t="s">
        <v>1424</v>
      </c>
      <c r="C723" s="52" t="s">
        <v>1423</v>
      </c>
      <c r="D723" s="244">
        <v>12170</v>
      </c>
      <c r="E723" s="244">
        <v>312.5</v>
      </c>
      <c r="F723" s="54">
        <f t="shared" si="188"/>
        <v>2.5677896466721446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199204</v>
      </c>
      <c r="E725" s="244">
        <v>204046.64</v>
      </c>
      <c r="F725" s="54">
        <f t="shared" ref="F725:F979" si="190">IF(D725&lt;&gt;0,IF(E725/D725&gt;=100,"&gt;&gt;100",E725/D725*100),"-")</f>
        <v>102.43099536153892</v>
      </c>
    </row>
    <row r="726" spans="1:6" ht="12.75" customHeight="1" x14ac:dyDescent="0.2">
      <c r="A726" s="55" t="s">
        <v>1429</v>
      </c>
      <c r="B726" s="87" t="s">
        <v>1430</v>
      </c>
      <c r="C726" s="52" t="s">
        <v>1429</v>
      </c>
      <c r="D726" s="244">
        <v>25664</v>
      </c>
      <c r="E726" s="244">
        <v>256768.2</v>
      </c>
      <c r="F726" s="54">
        <f t="shared" si="190"/>
        <v>1000.4995324189526</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v>683467</v>
      </c>
      <c r="E739" s="244">
        <v>669521.27</v>
      </c>
      <c r="F739" s="54">
        <f t="shared" si="190"/>
        <v>97.95956059326933</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360834</v>
      </c>
      <c r="E742" s="244">
        <v>303429.28999999998</v>
      </c>
      <c r="F742" s="54">
        <f t="shared" si="190"/>
        <v>84.091102833990135</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v>69650</v>
      </c>
      <c r="F760" s="54" t="str">
        <f t="shared" si="190"/>
        <v>-</v>
      </c>
    </row>
    <row r="761" spans="1:6" ht="12.75" customHeight="1" x14ac:dyDescent="0.2">
      <c r="A761" s="55">
        <v>36313</v>
      </c>
      <c r="B761" s="87" t="s">
        <v>1499</v>
      </c>
      <c r="C761" s="52" t="s">
        <v>1500</v>
      </c>
      <c r="D761" s="244">
        <v>56476</v>
      </c>
      <c r="E761" s="244">
        <v>131289.25</v>
      </c>
      <c r="F761" s="54">
        <f t="shared" si="190"/>
        <v>232.46910191939941</v>
      </c>
    </row>
    <row r="762" spans="1:6" ht="12.75" customHeight="1" x14ac:dyDescent="0.2">
      <c r="A762" s="55">
        <v>36314</v>
      </c>
      <c r="B762" s="87" t="s">
        <v>1501</v>
      </c>
      <c r="C762" s="52" t="s">
        <v>1502</v>
      </c>
      <c r="D762" s="244">
        <v>76810</v>
      </c>
      <c r="E762" s="244">
        <v>60000</v>
      </c>
      <c r="F762" s="54">
        <f t="shared" si="190"/>
        <v>78.114828798333548</v>
      </c>
    </row>
    <row r="763" spans="1:6" ht="12.75" customHeight="1" x14ac:dyDescent="0.2">
      <c r="A763" s="55">
        <v>36315</v>
      </c>
      <c r="B763" s="87" t="s">
        <v>1503</v>
      </c>
      <c r="C763" s="52" t="s">
        <v>1504</v>
      </c>
      <c r="D763" s="244">
        <v>223200</v>
      </c>
      <c r="E763" s="244">
        <v>180270.66</v>
      </c>
      <c r="F763" s="54">
        <f t="shared" si="190"/>
        <v>80.766424731182795</v>
      </c>
    </row>
    <row r="764" spans="1:6" ht="12.75" customHeight="1" x14ac:dyDescent="0.2">
      <c r="A764" s="55">
        <v>36316</v>
      </c>
      <c r="B764" s="87" t="s">
        <v>1505</v>
      </c>
      <c r="C764" s="52" t="s">
        <v>1506</v>
      </c>
      <c r="D764" s="244"/>
      <c r="E764" s="244">
        <v>38316</v>
      </c>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v>410489</v>
      </c>
      <c r="E769" s="244">
        <v>433023.6</v>
      </c>
      <c r="F769" s="54">
        <f t="shared" si="190"/>
        <v>105.48969643522726</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544854</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v>157605</v>
      </c>
      <c r="E795" s="244"/>
      <c r="F795" s="54">
        <f t="shared" si="190"/>
        <v>0</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2006232</v>
      </c>
      <c r="E816" s="244">
        <v>2004415.35</v>
      </c>
      <c r="F816" s="54">
        <f t="shared" si="190"/>
        <v>99.909449654875417</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787200</v>
      </c>
      <c r="E819" s="244">
        <v>870000</v>
      </c>
      <c r="F819" s="54">
        <f t="shared" si="190"/>
        <v>110.51829268292683</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262500</v>
      </c>
      <c r="E821" s="244">
        <v>238500</v>
      </c>
      <c r="F821" s="54">
        <f t="shared" si="190"/>
        <v>90.857142857142861</v>
      </c>
    </row>
    <row r="822" spans="1:6" ht="12.75" customHeight="1" x14ac:dyDescent="0.2">
      <c r="A822" s="55">
        <v>37218</v>
      </c>
      <c r="B822" s="87" t="s">
        <v>1621</v>
      </c>
      <c r="C822" s="52" t="s">
        <v>1622</v>
      </c>
      <c r="D822" s="244">
        <v>23800</v>
      </c>
      <c r="E822" s="244">
        <v>18750</v>
      </c>
      <c r="F822" s="54">
        <f t="shared" si="190"/>
        <v>78.78151260504201</v>
      </c>
    </row>
    <row r="823" spans="1:6" ht="12.75" customHeight="1" x14ac:dyDescent="0.2">
      <c r="A823" s="55">
        <v>37219</v>
      </c>
      <c r="B823" s="87" t="s">
        <v>1623</v>
      </c>
      <c r="C823" s="52" t="s">
        <v>1624</v>
      </c>
      <c r="D823" s="244">
        <v>246107</v>
      </c>
      <c r="E823" s="244">
        <v>418368.26</v>
      </c>
      <c r="F823" s="54">
        <f t="shared" si="190"/>
        <v>169.99445769523012</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v>165867.98000000001</v>
      </c>
      <c r="F825" s="54" t="str">
        <f t="shared" si="190"/>
        <v>-</v>
      </c>
    </row>
    <row r="826" spans="1:6" ht="12.75" customHeight="1" x14ac:dyDescent="0.2">
      <c r="A826" s="55" t="s">
        <v>1628</v>
      </c>
      <c r="B826" s="87" t="s">
        <v>1629</v>
      </c>
      <c r="C826" s="52" t="s">
        <v>1628</v>
      </c>
      <c r="D826" s="244">
        <v>35881</v>
      </c>
      <c r="E826" s="244">
        <v>50545.63</v>
      </c>
      <c r="F826" s="54">
        <f t="shared" si="190"/>
        <v>140.87018199046847</v>
      </c>
    </row>
    <row r="827" spans="1:6" ht="12.75" customHeight="1" x14ac:dyDescent="0.2">
      <c r="A827" s="55" t="s">
        <v>1630</v>
      </c>
      <c r="B827" s="87" t="s">
        <v>1631</v>
      </c>
      <c r="C827" s="52" t="s">
        <v>1630</v>
      </c>
      <c r="D827" s="244">
        <v>176106</v>
      </c>
      <c r="E827" s="244">
        <v>14042</v>
      </c>
      <c r="F827" s="54">
        <f t="shared" si="190"/>
        <v>7.9736068049924471</v>
      </c>
    </row>
    <row r="828" spans="1:6" ht="12.75" customHeight="1" x14ac:dyDescent="0.2">
      <c r="A828" s="55" t="s">
        <v>1632</v>
      </c>
      <c r="B828" s="87" t="s">
        <v>1633</v>
      </c>
      <c r="C828" s="52" t="s">
        <v>1632</v>
      </c>
      <c r="D828" s="244">
        <v>4563495</v>
      </c>
      <c r="E828" s="244">
        <v>5227349.17</v>
      </c>
      <c r="F828" s="54">
        <f t="shared" si="190"/>
        <v>114.54705592972051</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3856214</v>
      </c>
      <c r="E830" s="244">
        <v>7332013.8799999999</v>
      </c>
      <c r="F830" s="54">
        <f t="shared" si="190"/>
        <v>190.13503607424275</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v>250000</v>
      </c>
      <c r="E871" s="244"/>
      <c r="F871" s="54">
        <f t="shared" si="190"/>
        <v>0</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v>1277733</v>
      </c>
      <c r="E879" s="244"/>
      <c r="F879" s="54">
        <f t="shared" si="190"/>
        <v>0</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v>332990</v>
      </c>
      <c r="E947" s="244">
        <v>2132509.6800000002</v>
      </c>
      <c r="F947" s="54">
        <f t="shared" si="190"/>
        <v>640.41252890477199</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v>5333333</v>
      </c>
      <c r="E954" s="244">
        <v>4777777.9400000004</v>
      </c>
      <c r="F954" s="54">
        <f t="shared" si="190"/>
        <v>89.583341973958881</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v>2566667</v>
      </c>
      <c r="E969" s="244">
        <v>2566666.67</v>
      </c>
      <c r="F969" s="54">
        <f t="shared" si="190"/>
        <v>99.999987142858814</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E255" sqref="E25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1163400202</v>
      </c>
      <c r="E6" s="231">
        <f t="shared" si="0"/>
        <v>1240900687.29</v>
      </c>
      <c r="F6" s="232">
        <f t="shared" ref="F6:F260" si="1">IF(D6&gt;0,IF(E6/D6&gt;=100,"&gt;&gt;100",E6/D6*100),"-")</f>
        <v>106.66154992553456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826221329</v>
      </c>
      <c r="E7" s="106">
        <f t="shared" si="2"/>
        <v>829285858.25000012</v>
      </c>
      <c r="F7" s="95">
        <f t="shared" si="1"/>
        <v>100.37090899767853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134620123</v>
      </c>
      <c r="E8" s="106">
        <f>E9+E10-E11</f>
        <v>135640048.31999999</v>
      </c>
      <c r="F8" s="95">
        <f t="shared" si="1"/>
        <v>100.75763214092441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94622353</v>
      </c>
      <c r="E9" s="249">
        <v>97973887.459999993</v>
      </c>
      <c r="F9" s="95">
        <f t="shared" si="1"/>
        <v>103.54201132580162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57478614</v>
      </c>
      <c r="E10" s="249">
        <v>56943535.920000002</v>
      </c>
      <c r="F10" s="95">
        <f t="shared" si="1"/>
        <v>99.069083189792991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17480844</v>
      </c>
      <c r="E11" s="249">
        <v>19277375.059999999</v>
      </c>
      <c r="F11" s="95">
        <f t="shared" si="1"/>
        <v>110.27714142406396</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680097915</v>
      </c>
      <c r="E12" s="106">
        <f t="shared" si="3"/>
        <v>672584528.28000009</v>
      </c>
      <c r="F12" s="95">
        <f t="shared" si="1"/>
        <v>98.895249264218094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668080774</v>
      </c>
      <c r="E13" s="106">
        <f t="shared" si="4"/>
        <v>659764937.67000008</v>
      </c>
      <c r="F13" s="95">
        <f t="shared" si="1"/>
        <v>98.755264834189063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29273134</v>
      </c>
      <c r="E14" s="249">
        <v>29799774.719999999</v>
      </c>
      <c r="F14" s="95">
        <f t="shared" si="1"/>
        <v>101.7990582081167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412772596</v>
      </c>
      <c r="E15" s="249">
        <v>414788776.97000003</v>
      </c>
      <c r="F15" s="95">
        <f t="shared" si="1"/>
        <v>100.48844835862118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346718456</v>
      </c>
      <c r="E16" s="249">
        <v>346718456.06999999</v>
      </c>
      <c r="F16" s="95">
        <f t="shared" si="1"/>
        <v>100.00000002018929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124100162</v>
      </c>
      <c r="E17" s="249">
        <v>136900580.09999999</v>
      </c>
      <c r="F17" s="95">
        <f t="shared" si="1"/>
        <v>110.31458613245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244783574</v>
      </c>
      <c r="E18" s="249">
        <v>268442650.19</v>
      </c>
      <c r="F18" s="95">
        <f t="shared" si="1"/>
        <v>109.66530384510196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6304195</v>
      </c>
      <c r="E19" s="106">
        <f t="shared" si="5"/>
        <v>7709554.6500000004</v>
      </c>
      <c r="F19" s="95">
        <f t="shared" si="1"/>
        <v>122.29245208944204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4623850</v>
      </c>
      <c r="E20" s="249">
        <v>5090754.1900000004</v>
      </c>
      <c r="F20" s="95">
        <f t="shared" si="1"/>
        <v>110.09773651826941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298937</v>
      </c>
      <c r="E21" s="249">
        <v>299041.43</v>
      </c>
      <c r="F21" s="95">
        <f t="shared" si="1"/>
        <v>100.03493378203434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228767</v>
      </c>
      <c r="E22" s="249">
        <v>737509.06</v>
      </c>
      <c r="F22" s="95">
        <f t="shared" si="1"/>
        <v>322.38437362032113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11610</v>
      </c>
      <c r="E25" s="249">
        <v>11610</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14407988</v>
      </c>
      <c r="E26" s="249">
        <v>16737063.529999999</v>
      </c>
      <c r="F26" s="95">
        <f t="shared" si="1"/>
        <v>116.16516844683657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13266957</v>
      </c>
      <c r="E28" s="249">
        <v>15166423.560000001</v>
      </c>
      <c r="F28" s="95">
        <f t="shared" si="1"/>
        <v>114.31727381041486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1783956</v>
      </c>
      <c r="E29" s="106">
        <f t="shared" si="6"/>
        <v>1600985.7499999998</v>
      </c>
      <c r="F29" s="95">
        <f t="shared" si="1"/>
        <v>89.743567105915162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2774983</v>
      </c>
      <c r="E30" s="249">
        <v>3090895.26</v>
      </c>
      <c r="F30" s="95">
        <f t="shared" si="1"/>
        <v>111.38429532721462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991027</v>
      </c>
      <c r="E34" s="249">
        <v>1489909.51</v>
      </c>
      <c r="F34" s="95">
        <f t="shared" si="1"/>
        <v>150.33995138376653</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2980822</v>
      </c>
      <c r="E35" s="106">
        <f t="shared" si="7"/>
        <v>2980822.23</v>
      </c>
      <c r="F35" s="95">
        <f t="shared" si="1"/>
        <v>100.00000771599242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2980822</v>
      </c>
      <c r="E37" s="249">
        <v>2980822.23</v>
      </c>
      <c r="F37" s="95">
        <f t="shared" si="1"/>
        <v>100.00000771599242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2729833</v>
      </c>
      <c r="E42" s="249">
        <v>2729832.51</v>
      </c>
      <c r="F42" s="95">
        <f t="shared" si="1"/>
        <v>99.999982050184016</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2729833</v>
      </c>
      <c r="E44" s="249">
        <v>2729832.51</v>
      </c>
      <c r="F44" s="95">
        <f t="shared" si="1"/>
        <v>99.999982050184016</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948168</v>
      </c>
      <c r="E45" s="106">
        <f t="shared" si="9"/>
        <v>528227.98000000045</v>
      </c>
      <c r="F45" s="95">
        <f t="shared" si="1"/>
        <v>55.710378329578766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1914526</v>
      </c>
      <c r="E47" s="249">
        <v>1914525.6</v>
      </c>
      <c r="F47" s="95">
        <f t="shared" si="1"/>
        <v>99.999979107100145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11698606</v>
      </c>
      <c r="E48" s="249">
        <v>11698606.279999999</v>
      </c>
      <c r="F48" s="95">
        <f t="shared" si="1"/>
        <v>100.00000239344755</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5971890</v>
      </c>
      <c r="E49" s="249">
        <v>5971890.4000000004</v>
      </c>
      <c r="F49" s="95">
        <f t="shared" si="1"/>
        <v>100.00000669804703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18636854</v>
      </c>
      <c r="E50" s="249">
        <v>19056794.300000001</v>
      </c>
      <c r="F50" s="95">
        <f t="shared" si="1"/>
        <v>102.2532789064077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262873</v>
      </c>
      <c r="E54" s="249">
        <v>264582.13</v>
      </c>
      <c r="F54" s="95">
        <f t="shared" si="1"/>
        <v>100.65017327759031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262873</v>
      </c>
      <c r="E55" s="249">
        <v>264582.13</v>
      </c>
      <c r="F55" s="95">
        <f t="shared" si="1"/>
        <v>100.65017327759031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11503291</v>
      </c>
      <c r="E56" s="106">
        <f t="shared" si="11"/>
        <v>21061281.649999999</v>
      </c>
      <c r="F56" s="95">
        <f t="shared" si="1"/>
        <v>183.08918421693409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10442681</v>
      </c>
      <c r="E57" s="249">
        <v>19786352.23</v>
      </c>
      <c r="F57" s="95">
        <f t="shared" si="1"/>
        <v>189.47578911967148</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726593</v>
      </c>
      <c r="E58" s="249"/>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334017</v>
      </c>
      <c r="E61" s="249">
        <v>1152429.42</v>
      </c>
      <c r="F61" s="95">
        <f t="shared" si="1"/>
        <v>345.0211875443465</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v>122500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337178873</v>
      </c>
      <c r="E68" s="106">
        <f t="shared" si="13"/>
        <v>411614829.03999996</v>
      </c>
      <c r="F68" s="95">
        <f t="shared" si="1"/>
        <v>122.0761032201445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42670583</v>
      </c>
      <c r="E69" s="106">
        <f t="shared" si="14"/>
        <v>111442401.42</v>
      </c>
      <c r="F69" s="95">
        <f t="shared" si="1"/>
        <v>261.16915585615504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42666871</v>
      </c>
      <c r="E70" s="106">
        <f t="shared" si="15"/>
        <v>111439221.42</v>
      </c>
      <c r="F70" s="95">
        <f t="shared" si="1"/>
        <v>261.18442437459265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42666871</v>
      </c>
      <c r="E72" s="249">
        <v>111439221.42</v>
      </c>
      <c r="F72" s="95">
        <f t="shared" si="1"/>
        <v>261.18442437459265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362</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3350</v>
      </c>
      <c r="E77" s="249">
        <v>3180</v>
      </c>
      <c r="F77" s="95">
        <f t="shared" si="1"/>
        <v>94.925373134328368</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1031482</v>
      </c>
      <c r="E78" s="106">
        <f>E79+SUM(E82:E84)-E85+E86</f>
        <v>1140256.1000000001</v>
      </c>
      <c r="F78" s="95">
        <f t="shared" si="1"/>
        <v>110.54541911540872</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238</v>
      </c>
      <c r="E83" s="249">
        <v>16.59</v>
      </c>
      <c r="F83" s="95">
        <f t="shared" si="1"/>
        <v>6.9705882352941178</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1031244</v>
      </c>
      <c r="E86" s="249">
        <v>1140239.51</v>
      </c>
      <c r="F86" s="95">
        <f t="shared" si="1"/>
        <v>110.56932307000089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269917562</v>
      </c>
      <c r="E134" s="106">
        <f t="shared" si="23"/>
        <v>270229851.63</v>
      </c>
      <c r="F134" s="95">
        <f t="shared" si="1"/>
        <v>100.11569815157118</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269917562</v>
      </c>
      <c r="E135" s="106">
        <f t="shared" si="24"/>
        <v>270229851.63</v>
      </c>
      <c r="F135" s="95">
        <f t="shared" si="1"/>
        <v>100.11569815157118</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242401542</v>
      </c>
      <c r="E139" s="249">
        <v>242713831.63</v>
      </c>
      <c r="F139" s="95">
        <f t="shared" si="1"/>
        <v>100.1288315360634</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150700</v>
      </c>
      <c r="E140" s="249">
        <v>150700</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27365320</v>
      </c>
      <c r="E141" s="249">
        <v>27365320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21774693</v>
      </c>
      <c r="E146" s="106">
        <f t="shared" si="26"/>
        <v>27768555.299999997</v>
      </c>
      <c r="F146" s="95">
        <f t="shared" si="1"/>
        <v>127.52673619784214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8768400</v>
      </c>
      <c r="E147" s="249">
        <v>8356997</v>
      </c>
      <c r="F147" s="95">
        <f t="shared" si="1"/>
        <v>95.308117786597322</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202800</v>
      </c>
      <c r="E149" s="106">
        <f t="shared" si="27"/>
        <v>4462923.0600000005</v>
      </c>
      <c r="F149" s="95">
        <f t="shared" si="1"/>
        <v>2200.6523964497046</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v>2131611.77</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202800</v>
      </c>
      <c r="E152" s="249">
        <v>162810.68</v>
      </c>
      <c r="F152" s="95">
        <f t="shared" si="1"/>
        <v>80.281400394477316</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v>2145525.5</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v>22975.11</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30397667</v>
      </c>
      <c r="E158" s="249">
        <v>29126774.489999998</v>
      </c>
      <c r="F158" s="95">
        <f t="shared" si="1"/>
        <v>95.819111677221798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16412223</v>
      </c>
      <c r="E159" s="249">
        <v>23769421.050000001</v>
      </c>
      <c r="F159" s="95">
        <f t="shared" si="1"/>
        <v>144.82755352519888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1810493</v>
      </c>
      <c r="E162" s="249">
        <v>1949608.81</v>
      </c>
      <c r="F162" s="95">
        <f t="shared" si="1"/>
        <v>107.6838634559758</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35816890</v>
      </c>
      <c r="E163" s="249">
        <v>39897169.109999999</v>
      </c>
      <c r="F163" s="95">
        <f t="shared" si="1"/>
        <v>111.39205305094886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1784553</v>
      </c>
      <c r="E164" s="106">
        <f t="shared" si="28"/>
        <v>936292.80999999959</v>
      </c>
      <c r="F164" s="95">
        <f t="shared" si="1"/>
        <v>52.466517385586172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1712940</v>
      </c>
      <c r="E165" s="249">
        <v>1487937.55</v>
      </c>
      <c r="F165" s="95">
        <f t="shared" si="1"/>
        <v>86.864545751748452</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2657692</v>
      </c>
      <c r="E166" s="249">
        <v>2008151.71</v>
      </c>
      <c r="F166" s="95">
        <f t="shared" si="1"/>
        <v>75.559986258753824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2586079</v>
      </c>
      <c r="E169" s="249">
        <v>2559796.4500000002</v>
      </c>
      <c r="F169" s="95">
        <f t="shared" si="1"/>
        <v>98.9836911401392</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97471.78</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v>97471.78</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1163400202</v>
      </c>
      <c r="E175" s="106">
        <f t="shared" si="30"/>
        <v>1240900687.29</v>
      </c>
      <c r="F175" s="95">
        <f t="shared" si="1"/>
        <v>106.66154992553456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118202571</v>
      </c>
      <c r="E176" s="106">
        <f t="shared" si="31"/>
        <v>100325492.78</v>
      </c>
      <c r="F176" s="95">
        <f t="shared" si="1"/>
        <v>84.875897310220097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16474502</v>
      </c>
      <c r="E177" s="106">
        <f t="shared" si="32"/>
        <v>12825534.82</v>
      </c>
      <c r="F177" s="95">
        <f t="shared" si="1"/>
        <v>77.850819527048529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987305</v>
      </c>
      <c r="E178" s="249">
        <v>1157408.75</v>
      </c>
      <c r="F178" s="95">
        <f t="shared" si="1"/>
        <v>117.22909840424185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5993357</v>
      </c>
      <c r="E179" s="249">
        <v>4705352.83</v>
      </c>
      <c r="F179" s="95">
        <f t="shared" si="1"/>
        <v>78.50947023512866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13445</v>
      </c>
      <c r="E180" s="106">
        <f t="shared" si="33"/>
        <v>39784.629999999997</v>
      </c>
      <c r="F180" s="95">
        <f t="shared" si="1"/>
        <v>295.90650799553737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v>23672.3</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13445</v>
      </c>
      <c r="E183" s="249">
        <v>16112.33</v>
      </c>
      <c r="F183" s="95">
        <f t="shared" si="1"/>
        <v>119.83882484194868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412377</v>
      </c>
      <c r="E184" s="249">
        <v>45334.98</v>
      </c>
      <c r="F184" s="95">
        <f t="shared" si="1"/>
        <v>10.993576266377611</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233412</v>
      </c>
      <c r="E186" s="249">
        <v>567093.32999999996</v>
      </c>
      <c r="F186" s="95">
        <f t="shared" si="1"/>
        <v>242.95808698781553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8834606</v>
      </c>
      <c r="E188" s="249">
        <v>6310560.2999999998</v>
      </c>
      <c r="F188" s="95">
        <f t="shared" si="1"/>
        <v>71.430013970062717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10265177</v>
      </c>
      <c r="E189" s="249">
        <v>5514020.2199999997</v>
      </c>
      <c r="F189" s="95">
        <f t="shared" si="1"/>
        <v>53.715783176461542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91462892</v>
      </c>
      <c r="E206" s="106">
        <f t="shared" si="37"/>
        <v>81985937.739999995</v>
      </c>
      <c r="F206" s="95">
        <f t="shared" si="1"/>
        <v>89.638470801907289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91462892</v>
      </c>
      <c r="E207" s="106">
        <f t="shared" si="38"/>
        <v>81985937.739999995</v>
      </c>
      <c r="F207" s="95">
        <f t="shared" si="1"/>
        <v>89.638470801907289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62329559</v>
      </c>
      <c r="E208" s="249">
        <v>60197048.850000001</v>
      </c>
      <c r="F208" s="95">
        <f t="shared" si="1"/>
        <v>96.578653556653592</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24000000</v>
      </c>
      <c r="E212" s="249">
        <v>19222222.23</v>
      </c>
      <c r="F212" s="95">
        <f t="shared" si="1"/>
        <v>80.092592625000009</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5133333</v>
      </c>
      <c r="E217" s="249">
        <v>2566666.66</v>
      </c>
      <c r="F217" s="95">
        <f t="shared" si="1"/>
        <v>50.00000311688332</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1045197631</v>
      </c>
      <c r="E237" s="106">
        <f t="shared" si="41"/>
        <v>1140575194.51</v>
      </c>
      <c r="F237" s="95">
        <f t="shared" si="1"/>
        <v>109.12531378575234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1005441477</v>
      </c>
      <c r="E238" s="106">
        <f t="shared" si="42"/>
        <v>1018297013.8199999</v>
      </c>
      <c r="F238" s="95">
        <f t="shared" si="1"/>
        <v>101.27859623002205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1096904369</v>
      </c>
      <c r="E239" s="106">
        <f t="shared" si="43"/>
        <v>1100282951.5599999</v>
      </c>
      <c r="F239" s="95">
        <f t="shared" si="1"/>
        <v>100.3080106758149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991609936</v>
      </c>
      <c r="E240" s="249">
        <v>994988518.94000006</v>
      </c>
      <c r="F240" s="95">
        <f t="shared" si="1"/>
        <v>100.34071693085578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105294433</v>
      </c>
      <c r="E241" s="249">
        <v>105294432.62</v>
      </c>
      <c r="F241" s="95">
        <f t="shared" si="1"/>
        <v>99.99999963910723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91462892</v>
      </c>
      <c r="E242" s="106">
        <f t="shared" si="44"/>
        <v>81985937.739999995</v>
      </c>
      <c r="F242" s="95">
        <f t="shared" si="1"/>
        <v>89.638470801907289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91462892</v>
      </c>
      <c r="E243" s="249">
        <v>81985937.739999995</v>
      </c>
      <c r="F243" s="95">
        <f t="shared" si="1"/>
        <v>89.638470801907289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17994064</v>
      </c>
      <c r="E245" s="106">
        <f t="shared" si="45"/>
        <v>95071609.969999999</v>
      </c>
      <c r="F245" s="95">
        <f t="shared" si="1"/>
        <v>528.34984898353139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30821149</v>
      </c>
      <c r="E246" s="106">
        <f t="shared" si="46"/>
        <v>104959780.87</v>
      </c>
      <c r="F246" s="95">
        <f t="shared" si="1"/>
        <v>340.54467232873117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30821149</v>
      </c>
      <c r="E247" s="249">
        <v>60854100.100000001</v>
      </c>
      <c r="F247" s="95">
        <f t="shared" si="1"/>
        <v>197.44267191336701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v>44105680.770000003</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12827085</v>
      </c>
      <c r="E250" s="106">
        <f t="shared" si="47"/>
        <v>9888170.9000000004</v>
      </c>
      <c r="F250" s="95">
        <f t="shared" si="1"/>
        <v>77.088215288196821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12445339</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381746</v>
      </c>
      <c r="E253" s="249">
        <v>9888170.9000000004</v>
      </c>
      <c r="F253" s="95">
        <f t="shared" si="1"/>
        <v>2590.2487255924098</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20063396</v>
      </c>
      <c r="E255" s="249">
        <v>26340758.329999998</v>
      </c>
      <c r="F255" s="95">
        <f t="shared" si="1"/>
        <v>131.28763610108675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1698694</v>
      </c>
      <c r="E256" s="249">
        <v>865812.39</v>
      </c>
      <c r="F256" s="95">
        <f t="shared" si="1"/>
        <v>50.969297001107918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323313117</v>
      </c>
      <c r="E259" s="106">
        <f t="shared" si="49"/>
        <v>322308550.66000003</v>
      </c>
      <c r="F259" s="95">
        <f t="shared" si="1"/>
        <v>99.689289952315789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323313117</v>
      </c>
      <c r="E260" s="250">
        <v>322308550.66000003</v>
      </c>
      <c r="F260" s="99">
        <f t="shared" si="1"/>
        <v>99.689289952315789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53111376</v>
      </c>
      <c r="E264" s="249">
        <v>56213713.310000002</v>
      </c>
      <c r="F264" s="95">
        <f t="shared" si="50"/>
        <v>105.84119174393072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4480207</v>
      </c>
      <c r="E265" s="249">
        <v>11452011.1</v>
      </c>
      <c r="F265" s="95">
        <f t="shared" si="50"/>
        <v>255.61343705770736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2376507</v>
      </c>
      <c r="E266" s="249">
        <v>3385475.42</v>
      </c>
      <c r="F266" s="95">
        <f t="shared" si="50"/>
        <v>142.45594143000631</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1994125</v>
      </c>
      <c r="E267" s="249">
        <v>110613.84</v>
      </c>
      <c r="F267" s="95">
        <f t="shared" si="50"/>
        <v>5.5469862721745127</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21607</v>
      </c>
      <c r="E268" s="249">
        <v>22395.439999999999</v>
      </c>
      <c r="F268" s="95">
        <f t="shared" si="50"/>
        <v>103.64900263803396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4866</v>
      </c>
      <c r="E269" s="249">
        <v>15981.33</v>
      </c>
      <c r="F269" s="95">
        <f t="shared" si="50"/>
        <v>328.42848335388408</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807106</v>
      </c>
      <c r="E271" s="249">
        <v>793641.47</v>
      </c>
      <c r="F271" s="95">
        <f t="shared" si="50"/>
        <v>98.331751963186989</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v>197664</v>
      </c>
      <c r="E273" s="249">
        <v>308221.27</v>
      </c>
      <c r="F273" s="95">
        <f t="shared" si="50"/>
        <v>155.93191982353892</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363689</v>
      </c>
      <c r="E287" s="249">
        <v>382893.87</v>
      </c>
      <c r="F287" s="95">
        <f t="shared" si="50"/>
        <v>105.28057488678513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16110813</v>
      </c>
      <c r="E288" s="249">
        <v>12442640.949999999</v>
      </c>
      <c r="F288" s="95">
        <f t="shared" si="50"/>
        <v>77.231614258076235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425632</v>
      </c>
      <c r="E289" s="249">
        <v>95000</v>
      </c>
      <c r="F289" s="95">
        <f t="shared" si="50"/>
        <v>22.319750394707164</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9839545</v>
      </c>
      <c r="E290" s="249">
        <v>5419020.2199999997</v>
      </c>
      <c r="F290" s="95">
        <f t="shared" si="50"/>
        <v>55.073890306919679</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v>111111.11</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91462892</v>
      </c>
      <c r="E294" s="249">
        <v>81874826.629999995</v>
      </c>
      <c r="F294" s="95">
        <f t="shared" si="50"/>
        <v>89.516988627475286</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2823587</v>
      </c>
      <c r="E297" s="249">
        <v>496106.48</v>
      </c>
      <c r="F297" s="95">
        <f t="shared" si="50"/>
        <v>17.570079476920668</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1167866</v>
      </c>
      <c r="E298" s="249">
        <v>1597828.08</v>
      </c>
      <c r="F298" s="95">
        <f t="shared" si="50"/>
        <v>136.81604567647315</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280308</v>
      </c>
      <c r="E299" s="249">
        <v>238136.68</v>
      </c>
      <c r="F299" s="95">
        <f t="shared" si="50"/>
        <v>84.955363385989685</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1692589</v>
      </c>
      <c r="E300" s="249">
        <v>1584103.44</v>
      </c>
      <c r="F300" s="95">
        <f t="shared" si="50"/>
        <v>93.590555060915548</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22626985</v>
      </c>
      <c r="E5" s="81">
        <f t="shared" si="0"/>
        <v>25591066.669999998</v>
      </c>
      <c r="F5" s="82">
        <f t="shared" ref="F5:F141" si="1">IF(D5&gt;0,IF(E5/D5&gt;=100,"&gt;&gt;100",E5/D5*100),"-")</f>
        <v>113.09976415328865</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2220854</v>
      </c>
      <c r="E6" s="83">
        <f t="shared" si="2"/>
        <v>1485285.88</v>
      </c>
      <c r="F6" s="65">
        <f t="shared" si="1"/>
        <v>66.879042026175512</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969958</v>
      </c>
      <c r="E7" s="251">
        <v>642610.72</v>
      </c>
      <c r="F7" s="65">
        <f t="shared" si="1"/>
        <v>66.25139645221752</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1250896</v>
      </c>
      <c r="E8" s="251">
        <v>842675.16</v>
      </c>
      <c r="F8" s="65">
        <f t="shared" si="1"/>
        <v>67.365725048285398</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16069264</v>
      </c>
      <c r="E13" s="83">
        <f t="shared" si="4"/>
        <v>17812329.25</v>
      </c>
      <c r="F13" s="65">
        <f t="shared" si="1"/>
        <v>110.84720028247716</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13191183</v>
      </c>
      <c r="E14" s="251">
        <v>14264574.58</v>
      </c>
      <c r="F14" s="65">
        <f t="shared" si="1"/>
        <v>108.13718966676453</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2878081</v>
      </c>
      <c r="E16" s="251">
        <v>3547754.67</v>
      </c>
      <c r="F16" s="65">
        <f t="shared" si="1"/>
        <v>123.26806194822176</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v>926593</v>
      </c>
      <c r="E18" s="251">
        <v>1218845.1399999999</v>
      </c>
      <c r="F18" s="65">
        <f t="shared" si="1"/>
        <v>131.54050807636145</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2365974</v>
      </c>
      <c r="E19" s="251">
        <v>4101655.84</v>
      </c>
      <c r="F19" s="65">
        <f t="shared" si="1"/>
        <v>173.36014005225755</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v>1044300</v>
      </c>
      <c r="E20" s="251">
        <v>972950.56</v>
      </c>
      <c r="F20" s="65">
        <f t="shared" si="1"/>
        <v>93.16772574930576</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1803231</v>
      </c>
      <c r="E28" s="83">
        <f t="shared" si="6"/>
        <v>997934.18</v>
      </c>
      <c r="F28" s="65">
        <f t="shared" si="1"/>
        <v>55.341449875251705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v>56476</v>
      </c>
      <c r="E29" s="251">
        <v>131289.25</v>
      </c>
      <c r="F29" s="65">
        <f t="shared" si="1"/>
        <v>232.46910191939941</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680248</v>
      </c>
      <c r="E30" s="251">
        <v>622547.51</v>
      </c>
      <c r="F30" s="65">
        <f t="shared" si="1"/>
        <v>91.517727358257588</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v>1036507</v>
      </c>
      <c r="E33" s="251">
        <v>214097.42</v>
      </c>
      <c r="F33" s="65">
        <f t="shared" si="1"/>
        <v>20.655665615379348</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30000</v>
      </c>
      <c r="E34" s="251">
        <v>30000</v>
      </c>
      <c r="F34" s="65">
        <f t="shared" si="1"/>
        <v>100</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22567379</v>
      </c>
      <c r="E35" s="83">
        <f t="shared" si="7"/>
        <v>20373363.049999997</v>
      </c>
      <c r="F35" s="65">
        <f t="shared" si="1"/>
        <v>90.27793192111497</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720009</v>
      </c>
      <c r="E36" s="83">
        <f t="shared" si="8"/>
        <v>702211.04</v>
      </c>
      <c r="F36" s="65">
        <f t="shared" si="1"/>
        <v>97.528092009960986</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720009</v>
      </c>
      <c r="E37" s="251">
        <v>702211.04</v>
      </c>
      <c r="F37" s="65">
        <f t="shared" si="1"/>
        <v>97.528092009960986</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278650</v>
      </c>
      <c r="E39" s="83">
        <f t="shared" si="9"/>
        <v>351930.84</v>
      </c>
      <c r="F39" s="65">
        <f t="shared" si="1"/>
        <v>126.2985250314014</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278650</v>
      </c>
      <c r="E40" s="251">
        <v>339151.25</v>
      </c>
      <c r="F40" s="65">
        <f t="shared" si="1"/>
        <v>121.71227346133142</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v>12779.59</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20936703</v>
      </c>
      <c r="E54" s="83">
        <f t="shared" si="12"/>
        <v>19022623.68</v>
      </c>
      <c r="F54" s="65">
        <f t="shared" si="1"/>
        <v>90.857780616174381</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20936703</v>
      </c>
      <c r="E55" s="251">
        <v>19022623.68</v>
      </c>
      <c r="F55" s="65">
        <f t="shared" si="1"/>
        <v>90.857780616174381</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215810</v>
      </c>
      <c r="E66" s="83">
        <f t="shared" si="14"/>
        <v>0</v>
      </c>
      <c r="F66" s="65">
        <f t="shared" si="1"/>
        <v>0</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v>215810</v>
      </c>
      <c r="E71" s="251"/>
      <c r="F71" s="65">
        <f t="shared" si="1"/>
        <v>0</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416207</v>
      </c>
      <c r="E74" s="251">
        <v>296597.49</v>
      </c>
      <c r="F74" s="65">
        <f t="shared" si="1"/>
        <v>71.262013853683385</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8318239</v>
      </c>
      <c r="E75" s="83">
        <f t="shared" si="15"/>
        <v>12030064.33</v>
      </c>
      <c r="F75" s="65">
        <f t="shared" si="1"/>
        <v>144.62273000330958</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5530542</v>
      </c>
      <c r="E76" s="251">
        <v>5936401.1500000004</v>
      </c>
      <c r="F76" s="65">
        <f t="shared" si="1"/>
        <v>107.33850588242528</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956054</v>
      </c>
      <c r="E77" s="251">
        <v>4319773.84</v>
      </c>
      <c r="F77" s="65">
        <f t="shared" si="1"/>
        <v>451.8336662991839</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99000</v>
      </c>
      <c r="E78" s="251">
        <v>142896.78</v>
      </c>
      <c r="F78" s="65">
        <f t="shared" si="1"/>
        <v>144.34018181818183</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300000</v>
      </c>
      <c r="E79" s="251">
        <v>300000</v>
      </c>
      <c r="F79" s="65">
        <f t="shared" si="1"/>
        <v>100</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1432643</v>
      </c>
      <c r="E81" s="251">
        <v>1330992.56</v>
      </c>
      <c r="F81" s="65">
        <f t="shared" si="1"/>
        <v>92.904691538645707</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36015984</v>
      </c>
      <c r="E82" s="83">
        <f t="shared" si="16"/>
        <v>24793115.519999996</v>
      </c>
      <c r="F82" s="65">
        <f t="shared" si="1"/>
        <v>68.839200728209988</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789369</v>
      </c>
      <c r="E83" s="251">
        <v>615489.47</v>
      </c>
      <c r="F83" s="65">
        <f t="shared" si="1"/>
        <v>77.972338665440361</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28226754</v>
      </c>
      <c r="E84" s="251">
        <v>17383416.52</v>
      </c>
      <c r="F84" s="65">
        <f t="shared" si="1"/>
        <v>61.584893962656849</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6773295</v>
      </c>
      <c r="E86" s="251">
        <v>6518735.7400000002</v>
      </c>
      <c r="F86" s="65">
        <f t="shared" si="1"/>
        <v>96.241721938879081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226566</v>
      </c>
      <c r="E88" s="251">
        <v>275473.78999999998</v>
      </c>
      <c r="F88" s="65">
        <f t="shared" si="1"/>
        <v>121.58655314566174</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2039236</v>
      </c>
      <c r="E89" s="83">
        <f t="shared" si="17"/>
        <v>2808076.34</v>
      </c>
      <c r="F89" s="65">
        <f t="shared" si="1"/>
        <v>137.70237186868022</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v>410489</v>
      </c>
      <c r="E105" s="251">
        <v>833023.6</v>
      </c>
      <c r="F105" s="65">
        <f t="shared" si="1"/>
        <v>202.93445134948803</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1628747</v>
      </c>
      <c r="E106" s="251">
        <v>1975052.74</v>
      </c>
      <c r="F106" s="65">
        <f t="shared" si="1"/>
        <v>121.26209534077424</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15598719</v>
      </c>
      <c r="E107" s="83">
        <f t="shared" si="21"/>
        <v>17297930.899999999</v>
      </c>
      <c r="F107" s="65">
        <f t="shared" si="1"/>
        <v>110.89327848011108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13563678</v>
      </c>
      <c r="E108" s="251">
        <v>14758262.539999999</v>
      </c>
      <c r="F108" s="65">
        <f t="shared" si="1"/>
        <v>108.80723163731842</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197865</v>
      </c>
      <c r="E109" s="251">
        <v>345154.62</v>
      </c>
      <c r="F109" s="65">
        <f t="shared" si="1"/>
        <v>174.43945114092944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28000</v>
      </c>
      <c r="E111" s="251">
        <v>28000</v>
      </c>
      <c r="F111" s="65">
        <f t="shared" si="1"/>
        <v>100</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v>228032</v>
      </c>
      <c r="E112" s="251">
        <v>751162.82</v>
      </c>
      <c r="F112" s="65">
        <f t="shared" si="1"/>
        <v>329.41114404995784</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1581144</v>
      </c>
      <c r="E113" s="251">
        <v>1415350.92</v>
      </c>
      <c r="F113" s="65">
        <f t="shared" si="1"/>
        <v>89.514359223448338</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12168717</v>
      </c>
      <c r="E114" s="83">
        <f t="shared" si="22"/>
        <v>10632786.76</v>
      </c>
      <c r="F114" s="65">
        <f t="shared" si="1"/>
        <v>87.378042894743956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10621047</v>
      </c>
      <c r="E115" s="83">
        <f t="shared" si="23"/>
        <v>8828395.3300000001</v>
      </c>
      <c r="F115" s="65">
        <f t="shared" si="1"/>
        <v>83.121704762251781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9141392</v>
      </c>
      <c r="E116" s="251">
        <v>6489218.3399999999</v>
      </c>
      <c r="F116" s="65">
        <f t="shared" si="1"/>
        <v>70.987201292757163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1479655</v>
      </c>
      <c r="E117" s="251">
        <v>2339176.9900000002</v>
      </c>
      <c r="F117" s="65">
        <f t="shared" si="1"/>
        <v>158.08935123390251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617175</v>
      </c>
      <c r="E118" s="83">
        <f t="shared" si="24"/>
        <v>778502.91</v>
      </c>
      <c r="F118" s="65">
        <f t="shared" si="1"/>
        <v>126.13973508324219</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617175</v>
      </c>
      <c r="E120" s="251">
        <v>778502.91</v>
      </c>
      <c r="F120" s="65">
        <f t="shared" si="1"/>
        <v>126.13973508324219</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552000</v>
      </c>
      <c r="E122" s="83">
        <f t="shared" si="25"/>
        <v>594000</v>
      </c>
      <c r="F122" s="65">
        <f t="shared" si="1"/>
        <v>107.60869565217391</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552000</v>
      </c>
      <c r="E124" s="251">
        <v>594000</v>
      </c>
      <c r="F124" s="65">
        <f t="shared" si="1"/>
        <v>107.60869565217391</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24195</v>
      </c>
      <c r="E125" s="251">
        <v>77588.52</v>
      </c>
      <c r="F125" s="65">
        <f t="shared" si="1"/>
        <v>320.67997520148793</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v>354300</v>
      </c>
      <c r="E127" s="251">
        <v>354300</v>
      </c>
      <c r="F127" s="65">
        <f t="shared" si="1"/>
        <v>100</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9035866</v>
      </c>
      <c r="E129" s="83">
        <f t="shared" si="26"/>
        <v>9691140.4499999993</v>
      </c>
      <c r="F129" s="65">
        <f t="shared" si="1"/>
        <v>107.2519274854231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3878595</v>
      </c>
      <c r="E133" s="251">
        <v>4526353.7300000004</v>
      </c>
      <c r="F133" s="65">
        <f t="shared" si="1"/>
        <v>116.70086023418276</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879896</v>
      </c>
      <c r="E135" s="251">
        <v>1013721.79</v>
      </c>
      <c r="F135" s="65">
        <f t="shared" si="1"/>
        <v>115.20927359597044</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v>23800</v>
      </c>
      <c r="E136" s="251">
        <v>18750</v>
      </c>
      <c r="F136" s="65">
        <f t="shared" si="1"/>
        <v>78.78151260504201</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512424</v>
      </c>
      <c r="E137" s="251">
        <v>491197.07</v>
      </c>
      <c r="F137" s="65">
        <f t="shared" si="1"/>
        <v>95.857545704338605</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1647476</v>
      </c>
      <c r="E138" s="251">
        <v>1615358.16</v>
      </c>
      <c r="F138" s="65">
        <f t="shared" si="1"/>
        <v>98.050482070755507</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v>383993</v>
      </c>
      <c r="E139" s="251">
        <v>53718.06</v>
      </c>
      <c r="F139" s="65">
        <f t="shared" si="1"/>
        <v>13.989333138885343</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1709682</v>
      </c>
      <c r="E140" s="251">
        <v>1972041.64</v>
      </c>
      <c r="F140" s="65">
        <f t="shared" si="1"/>
        <v>115.34552273463719</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130174356</v>
      </c>
      <c r="E141" s="108">
        <f t="shared" si="28"/>
        <v>124215478.19999999</v>
      </c>
      <c r="F141" s="84">
        <f t="shared" si="1"/>
        <v>95.422387340253096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1764.32</v>
      </c>
      <c r="E5" s="109">
        <f t="shared" si="0"/>
        <v>9742292.8899999987</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1764.32</v>
      </c>
      <c r="E6" s="110">
        <f t="shared" si="1"/>
        <v>556112.44999999995</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1764.32</v>
      </c>
      <c r="E14" s="83">
        <f>SUM(E15:E21)</f>
        <v>556112.44999999995</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v>1764.32</v>
      </c>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v>556112.44999999995</v>
      </c>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9186180.4399999995</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3375</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3375</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9182805.4399999995</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3146000.03</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v>6036805.4100000001</v>
      </c>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200126.47999999998</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200126.47999999998</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v>70000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v>130126.48</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118202570.62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143695888.87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11178130.16</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105548718.03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13483045.689999999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36706869.32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1183329.67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5343339.55</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9007838.3900000006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3922895.87</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35901399.539999999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26969040.68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161572966.71000001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11317283.460000001</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109058531.90000001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13312942.41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37994873.130000003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1156990.06</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5710381.7599999998</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8674157.1899999995</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3922895.87</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38286291.479999997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31720197.059999999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9476954.2899999991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9476954.2899999991</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100325492.78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589004.98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382893.87</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364881.62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364881.62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18012.25</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18012.25</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95000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95000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111111.11</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v>111111.11</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99736487.799999997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1851114.66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10591526.289999999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5419020.2199999997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81874826.629999995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35142</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Pilat</cp:lastModifiedBy>
  <cp:lastPrinted>2023-02-15T11:17:56Z</cp:lastPrinted>
  <dcterms:created xsi:type="dcterms:W3CDTF">2022-04-01T05:14:30Z</dcterms:created>
  <dcterms:modified xsi:type="dcterms:W3CDTF">2023-02-15T11:19:25Z</dcterms:modified>
</cp:coreProperties>
</file>