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01\dokumenti$\kpilat\My Documents\Grad Poreč - Karmen\Proračun\Financijski izvještaji\2023\Financijski izvještaj 2023-12\Razina 23\"/>
    </mc:Choice>
  </mc:AlternateContent>
  <xr:revisionPtr revIDLastSave="0" documentId="13_ncr:1_{11136BE9-0D87-4381-BA7A-8D21CA3BC8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9445" yWindow="1755" windowWidth="21510" windowHeight="1137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G300" i="9"/>
  <c r="E300" i="9" s="1"/>
  <c r="B300" i="9" s="1"/>
  <c r="F300" i="9"/>
  <c r="H299" i="9"/>
  <c r="E299" i="9" s="1"/>
  <c r="B299" i="9" s="1"/>
  <c r="G299" i="9"/>
  <c r="F299" i="9"/>
  <c r="H298" i="9"/>
  <c r="G298" i="9"/>
  <c r="F298" i="9"/>
  <c r="E298" i="9"/>
  <c r="H297" i="9"/>
  <c r="G297" i="9"/>
  <c r="F297" i="9"/>
  <c r="H296" i="9"/>
  <c r="E296" i="9" s="1"/>
  <c r="B296" i="9" s="1"/>
  <c r="G296" i="9"/>
  <c r="F296" i="9"/>
  <c r="H295" i="9"/>
  <c r="G295" i="9"/>
  <c r="F295" i="9"/>
  <c r="H294" i="9"/>
  <c r="G294" i="9"/>
  <c r="E294" i="9" s="1"/>
  <c r="F294" i="9"/>
  <c r="F277" i="9" s="1"/>
  <c r="H293" i="9"/>
  <c r="G293" i="9"/>
  <c r="E293" i="9" s="1"/>
  <c r="B293" i="9" s="1"/>
  <c r="F293" i="9"/>
  <c r="H292" i="9"/>
  <c r="G292" i="9"/>
  <c r="F292" i="9"/>
  <c r="H291" i="9"/>
  <c r="G291" i="9"/>
  <c r="F291" i="9"/>
  <c r="E291" i="9"/>
  <c r="B291" i="9" s="1"/>
  <c r="F290" i="9"/>
  <c r="F289" i="9"/>
  <c r="H288" i="9"/>
  <c r="G288" i="9"/>
  <c r="E288" i="9" s="1"/>
  <c r="B288" i="9" s="1"/>
  <c r="F288" i="9"/>
  <c r="H287" i="9"/>
  <c r="E287" i="9" s="1"/>
  <c r="B287" i="9" s="1"/>
  <c r="G287" i="9"/>
  <c r="F287" i="9"/>
  <c r="H286" i="9"/>
  <c r="G286" i="9"/>
  <c r="F286" i="9"/>
  <c r="H285" i="9"/>
  <c r="G285" i="9"/>
  <c r="F285" i="9"/>
  <c r="F284" i="9"/>
  <c r="H283" i="9"/>
  <c r="G283" i="9"/>
  <c r="F283" i="9"/>
  <c r="H282" i="9"/>
  <c r="G282" i="9"/>
  <c r="F282" i="9"/>
  <c r="E282" i="9"/>
  <c r="B282" i="9" s="1"/>
  <c r="H281" i="9"/>
  <c r="G281" i="9"/>
  <c r="F281" i="9"/>
  <c r="E281" i="9"/>
  <c r="B281" i="9" s="1"/>
  <c r="F280" i="9"/>
  <c r="F279" i="9"/>
  <c r="F278" i="9"/>
  <c r="F276" i="9"/>
  <c r="L275" i="9"/>
  <c r="F275" i="9" s="1"/>
  <c r="H275" i="9"/>
  <c r="F274" i="9"/>
  <c r="I273" i="9"/>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L254" i="9"/>
  <c r="E254" i="9"/>
  <c r="M253" i="9"/>
  <c r="L253" i="9"/>
  <c r="F253" i="9" s="1"/>
  <c r="E253" i="9"/>
  <c r="B253" i="9" s="1"/>
  <c r="M252" i="9"/>
  <c r="L252" i="9"/>
  <c r="F252" i="9"/>
  <c r="B252" i="9" s="1"/>
  <c r="E252" i="9"/>
  <c r="M251" i="9"/>
  <c r="L251" i="9"/>
  <c r="F251" i="9" s="1"/>
  <c r="B251" i="9" s="1"/>
  <c r="E251" i="9"/>
  <c r="M250" i="9"/>
  <c r="L250" i="9"/>
  <c r="E250" i="9"/>
  <c r="M249" i="9"/>
  <c r="F249" i="9" s="1"/>
  <c r="L249" i="9"/>
  <c r="E249" i="9"/>
  <c r="M248" i="9"/>
  <c r="L248" i="9"/>
  <c r="F248" i="9"/>
  <c r="B248" i="9" s="1"/>
  <c r="E248" i="9"/>
  <c r="M247" i="9"/>
  <c r="L247" i="9"/>
  <c r="F247" i="9" s="1"/>
  <c r="B247" i="9" s="1"/>
  <c r="E247" i="9"/>
  <c r="M246" i="9"/>
  <c r="L246" i="9"/>
  <c r="E246" i="9"/>
  <c r="M245" i="9"/>
  <c r="L245" i="9"/>
  <c r="F245" i="9"/>
  <c r="E245" i="9"/>
  <c r="B245" i="9" s="1"/>
  <c r="M244" i="9"/>
  <c r="L244" i="9"/>
  <c r="F244" i="9"/>
  <c r="B244" i="9" s="1"/>
  <c r="E244" i="9"/>
  <c r="M243" i="9"/>
  <c r="L243" i="9"/>
  <c r="F243" i="9" s="1"/>
  <c r="B243" i="9" s="1"/>
  <c r="E243" i="9"/>
  <c r="M242" i="9"/>
  <c r="F242" i="9" s="1"/>
  <c r="L242" i="9"/>
  <c r="E242" i="9"/>
  <c r="B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L234" i="9"/>
  <c r="F234" i="9" s="1"/>
  <c r="B234" i="9" s="1"/>
  <c r="E234" i="9"/>
  <c r="M233" i="9"/>
  <c r="L233" i="9"/>
  <c r="F233" i="9"/>
  <c r="E233" i="9"/>
  <c r="B233" i="9" s="1"/>
  <c r="M232" i="9"/>
  <c r="L232" i="9"/>
  <c r="F232" i="9"/>
  <c r="B232" i="9" s="1"/>
  <c r="E232" i="9"/>
  <c r="M231" i="9"/>
  <c r="L231" i="9"/>
  <c r="F231" i="9" s="1"/>
  <c r="B231" i="9" s="1"/>
  <c r="E231" i="9"/>
  <c r="M230" i="9"/>
  <c r="F230" i="9" s="1"/>
  <c r="B230" i="9" s="1"/>
  <c r="L230" i="9"/>
  <c r="E230" i="9"/>
  <c r="M229" i="9"/>
  <c r="L229" i="9"/>
  <c r="F229" i="9" s="1"/>
  <c r="E229" i="9"/>
  <c r="B229" i="9" s="1"/>
  <c r="M228" i="9"/>
  <c r="L228" i="9"/>
  <c r="F228" i="9"/>
  <c r="B228" i="9" s="1"/>
  <c r="E228" i="9"/>
  <c r="M227" i="9"/>
  <c r="L227" i="9"/>
  <c r="F227" i="9" s="1"/>
  <c r="B227" i="9" s="1"/>
  <c r="E227" i="9"/>
  <c r="M226" i="9"/>
  <c r="F226" i="9" s="1"/>
  <c r="B226" i="9" s="1"/>
  <c r="L226" i="9"/>
  <c r="E226" i="9"/>
  <c r="M225" i="9"/>
  <c r="L225" i="9"/>
  <c r="F225" i="9" s="1"/>
  <c r="E225" i="9"/>
  <c r="B225" i="9" s="1"/>
  <c r="M224" i="9"/>
  <c r="L224" i="9"/>
  <c r="F224" i="9"/>
  <c r="B224" i="9" s="1"/>
  <c r="E224" i="9"/>
  <c r="M223" i="9"/>
  <c r="L223" i="9"/>
  <c r="F223" i="9" s="1"/>
  <c r="B223" i="9" s="1"/>
  <c r="E223" i="9"/>
  <c r="M222" i="9"/>
  <c r="F222" i="9" s="1"/>
  <c r="B222" i="9" s="1"/>
  <c r="L222" i="9"/>
  <c r="E222" i="9"/>
  <c r="M221" i="9"/>
  <c r="L221" i="9"/>
  <c r="F221" i="9"/>
  <c r="E221" i="9"/>
  <c r="B221" i="9" s="1"/>
  <c r="M220" i="9"/>
  <c r="L220" i="9"/>
  <c r="F220" i="9"/>
  <c r="B220" i="9" s="1"/>
  <c r="E220" i="9"/>
  <c r="M219" i="9"/>
  <c r="L219" i="9"/>
  <c r="F219" i="9" s="1"/>
  <c r="B219" i="9" s="1"/>
  <c r="E219" i="9"/>
  <c r="M218" i="9"/>
  <c r="F218" i="9" s="1"/>
  <c r="L218" i="9"/>
  <c r="E218" i="9"/>
  <c r="B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F97" i="9"/>
  <c r="B97" i="9"/>
  <c r="H96" i="9"/>
  <c r="G96" i="9"/>
  <c r="F96" i="9"/>
  <c r="E96" i="9"/>
  <c r="B96" i="9" s="1"/>
  <c r="H95" i="9"/>
  <c r="G95" i="9"/>
  <c r="E95" i="9" s="1"/>
  <c r="B95" i="9" s="1"/>
  <c r="F95" i="9"/>
  <c r="H94" i="9"/>
  <c r="G94" i="9"/>
  <c r="E94" i="9" s="1"/>
  <c r="B94" i="9" s="1"/>
  <c r="F94" i="9"/>
  <c r="H93" i="9"/>
  <c r="G93" i="9"/>
  <c r="E93" i="9" s="1"/>
  <c r="B93" i="9" s="1"/>
  <c r="F93" i="9"/>
  <c r="H92" i="9"/>
  <c r="E92" i="9" s="1"/>
  <c r="G92" i="9"/>
  <c r="F92" i="9"/>
  <c r="B92" i="9"/>
  <c r="H91" i="9"/>
  <c r="G91" i="9"/>
  <c r="F91" i="9"/>
  <c r="E91" i="9"/>
  <c r="B91" i="9" s="1"/>
  <c r="H90" i="9"/>
  <c r="G90" i="9"/>
  <c r="F90" i="9"/>
  <c r="H89" i="9"/>
  <c r="G89" i="9"/>
  <c r="F89" i="9"/>
  <c r="E89" i="9"/>
  <c r="B89" i="9" s="1"/>
  <c r="H88" i="9"/>
  <c r="G88" i="9"/>
  <c r="F88" i="9"/>
  <c r="E88" i="9"/>
  <c r="H87" i="9"/>
  <c r="G87" i="9"/>
  <c r="E87" i="9" s="1"/>
  <c r="B87" i="9" s="1"/>
  <c r="F87" i="9"/>
  <c r="H86" i="9"/>
  <c r="G86" i="9"/>
  <c r="F86" i="9"/>
  <c r="H85" i="9"/>
  <c r="G85" i="9"/>
  <c r="F85" i="9"/>
  <c r="E85" i="9"/>
  <c r="B85" i="9" s="1"/>
  <c r="H84" i="9"/>
  <c r="G84" i="9"/>
  <c r="F84" i="9"/>
  <c r="E84" i="9"/>
  <c r="B84" i="9" s="1"/>
  <c r="H83" i="9"/>
  <c r="G83" i="9"/>
  <c r="E83" i="9" s="1"/>
  <c r="B83" i="9" s="1"/>
  <c r="F83" i="9"/>
  <c r="H82" i="9"/>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H75" i="9"/>
  <c r="G75" i="9"/>
  <c r="E75" i="9" s="1"/>
  <c r="B75" i="9" s="1"/>
  <c r="F75" i="9"/>
  <c r="H74" i="9"/>
  <c r="G74" i="9"/>
  <c r="E74" i="9" s="1"/>
  <c r="B74" i="9" s="1"/>
  <c r="F74" i="9"/>
  <c r="H73" i="9"/>
  <c r="G73" i="9"/>
  <c r="F73" i="9"/>
  <c r="E73" i="9"/>
  <c r="B73" i="9" s="1"/>
  <c r="H72" i="9"/>
  <c r="G72" i="9"/>
  <c r="F72" i="9"/>
  <c r="E72" i="9"/>
  <c r="H71" i="9"/>
  <c r="G71" i="9"/>
  <c r="E71" i="9" s="1"/>
  <c r="B71" i="9" s="1"/>
  <c r="F71" i="9"/>
  <c r="H70" i="9"/>
  <c r="G70" i="9"/>
  <c r="F70" i="9"/>
  <c r="H69" i="9"/>
  <c r="G69" i="9"/>
  <c r="F69" i="9"/>
  <c r="E69" i="9"/>
  <c r="B69" i="9" s="1"/>
  <c r="H68" i="9"/>
  <c r="G68" i="9"/>
  <c r="F68" i="9"/>
  <c r="E68" i="9"/>
  <c r="B68" i="9" s="1"/>
  <c r="H67" i="9"/>
  <c r="G67" i="9"/>
  <c r="E67" i="9" s="1"/>
  <c r="B67" i="9" s="1"/>
  <c r="F67" i="9"/>
  <c r="H66" i="9"/>
  <c r="G66" i="9"/>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H59" i="9"/>
  <c r="G59" i="9"/>
  <c r="E59" i="9" s="1"/>
  <c r="B59" i="9" s="1"/>
  <c r="F59" i="9"/>
  <c r="H58" i="9"/>
  <c r="G58" i="9"/>
  <c r="E58" i="9" s="1"/>
  <c r="B58" i="9" s="1"/>
  <c r="F58" i="9"/>
  <c r="H57" i="9"/>
  <c r="G57" i="9"/>
  <c r="F57" i="9"/>
  <c r="E57" i="9"/>
  <c r="B57" i="9" s="1"/>
  <c r="H56" i="9"/>
  <c r="G56" i="9"/>
  <c r="F56" i="9"/>
  <c r="E56" i="9"/>
  <c r="H55" i="9"/>
  <c r="G55" i="9"/>
  <c r="E55" i="9" s="1"/>
  <c r="B55" i="9" s="1"/>
  <c r="F55" i="9"/>
  <c r="H54" i="9"/>
  <c r="G54" i="9"/>
  <c r="F54" i="9"/>
  <c r="H53" i="9"/>
  <c r="G53" i="9"/>
  <c r="F53" i="9"/>
  <c r="E53" i="9"/>
  <c r="B53" i="9" s="1"/>
  <c r="H52" i="9"/>
  <c r="G52" i="9"/>
  <c r="F52" i="9"/>
  <c r="E52" i="9"/>
  <c r="B52" i="9" s="1"/>
  <c r="H51" i="9"/>
  <c r="G51" i="9"/>
  <c r="E51" i="9" s="1"/>
  <c r="B51" i="9" s="1"/>
  <c r="F51" i="9"/>
  <c r="H50" i="9"/>
  <c r="G50" i="9"/>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E44" i="9"/>
  <c r="H43" i="9"/>
  <c r="G43" i="9"/>
  <c r="E43" i="9" s="1"/>
  <c r="B43" i="9" s="1"/>
  <c r="F43" i="9"/>
  <c r="H42" i="9"/>
  <c r="G42" i="9"/>
  <c r="E42" i="9" s="1"/>
  <c r="B42" i="9" s="1"/>
  <c r="F42" i="9"/>
  <c r="H41" i="9"/>
  <c r="G41" i="9"/>
  <c r="F41" i="9"/>
  <c r="E41" i="9"/>
  <c r="B41" i="9" s="1"/>
  <c r="H40" i="9"/>
  <c r="G40" i="9"/>
  <c r="F40" i="9"/>
  <c r="E40" i="9"/>
  <c r="H39" i="9"/>
  <c r="G39" i="9"/>
  <c r="E39" i="9" s="1"/>
  <c r="B39" i="9" s="1"/>
  <c r="F39" i="9"/>
  <c r="H38" i="9"/>
  <c r="G38" i="9"/>
  <c r="F38" i="9"/>
  <c r="H37" i="9"/>
  <c r="G37" i="9"/>
  <c r="F37" i="9"/>
  <c r="E37" i="9"/>
  <c r="B37" i="9" s="1"/>
  <c r="H36" i="9"/>
  <c r="G36" i="9"/>
  <c r="F36" i="9"/>
  <c r="E36" i="9"/>
  <c r="B36" i="9" s="1"/>
  <c r="H35" i="9"/>
  <c r="G35" i="9"/>
  <c r="E35" i="9" s="1"/>
  <c r="B35" i="9" s="1"/>
  <c r="F35" i="9"/>
  <c r="H34" i="9"/>
  <c r="G34" i="9"/>
  <c r="F34" i="9"/>
  <c r="H33" i="9"/>
  <c r="G33" i="9"/>
  <c r="F33" i="9"/>
  <c r="H32" i="9"/>
  <c r="G32" i="9"/>
  <c r="E32" i="9" s="1"/>
  <c r="B32" i="9" s="1"/>
  <c r="F32" i="9"/>
  <c r="H31" i="9"/>
  <c r="G31" i="9"/>
  <c r="E31" i="9" s="1"/>
  <c r="B31" i="9" s="1"/>
  <c r="F31" i="9"/>
  <c r="H30" i="9"/>
  <c r="G30" i="9"/>
  <c r="E30" i="9" s="1"/>
  <c r="B30" i="9" s="1"/>
  <c r="F30" i="9"/>
  <c r="H29" i="9"/>
  <c r="G29" i="9"/>
  <c r="F29" i="9"/>
  <c r="E29" i="9"/>
  <c r="B29" i="9" s="1"/>
  <c r="H28" i="9"/>
  <c r="G28" i="9"/>
  <c r="F28" i="9"/>
  <c r="E28" i="9"/>
  <c r="H27" i="9"/>
  <c r="G27" i="9"/>
  <c r="F27" i="9"/>
  <c r="H26" i="9"/>
  <c r="G26" i="9"/>
  <c r="E26" i="9" s="1"/>
  <c r="B26" i="9" s="1"/>
  <c r="F26" i="9"/>
  <c r="H25" i="9"/>
  <c r="G25" i="9"/>
  <c r="F25" i="9"/>
  <c r="E25" i="9"/>
  <c r="B25" i="9" s="1"/>
  <c r="H24" i="9"/>
  <c r="G24" i="9"/>
  <c r="F24" i="9"/>
  <c r="E24" i="9"/>
  <c r="H23" i="9"/>
  <c r="G23" i="9"/>
  <c r="E23" i="9" s="1"/>
  <c r="B23" i="9" s="1"/>
  <c r="F23" i="9"/>
  <c r="H22" i="9"/>
  <c r="G22" i="9"/>
  <c r="F22" i="9"/>
  <c r="F21" i="9"/>
  <c r="F4" i="9"/>
  <c r="O3" i="9"/>
  <c r="G275" i="9" s="1"/>
  <c r="E275" i="9" s="1"/>
  <c r="B275" i="9" s="1"/>
  <c r="I3" i="9"/>
  <c r="H3" i="9"/>
  <c r="G3" i="9"/>
  <c r="D101" i="8"/>
  <c r="C1576" i="1" s="1"/>
  <c r="H1576" i="1" s="1"/>
  <c r="D95" i="8"/>
  <c r="D90" i="8"/>
  <c r="D85" i="8"/>
  <c r="D80" i="8"/>
  <c r="D75" i="8"/>
  <c r="D70" i="8"/>
  <c r="D65" i="8"/>
  <c r="D60" i="8"/>
  <c r="D55" i="8"/>
  <c r="D50" i="8"/>
  <c r="D44" i="8"/>
  <c r="D36" i="8"/>
  <c r="D26" i="8"/>
  <c r="D24" i="8"/>
  <c r="D18" i="8"/>
  <c r="D6" i="8" s="1"/>
  <c r="C1481" i="1" s="1"/>
  <c r="G1481" i="1" s="1"/>
  <c r="D8" i="8"/>
  <c r="E44" i="7"/>
  <c r="D44" i="7"/>
  <c r="E39" i="7"/>
  <c r="D39" i="7"/>
  <c r="E38" i="7"/>
  <c r="D38" i="7"/>
  <c r="E30" i="7"/>
  <c r="D30" i="7"/>
  <c r="E23" i="7"/>
  <c r="E22" i="7" s="1"/>
  <c r="D23" i="7"/>
  <c r="D22" i="7" s="1"/>
  <c r="E14" i="7"/>
  <c r="D14" i="7"/>
  <c r="E7" i="7"/>
  <c r="D7" i="7"/>
  <c r="E6" i="7"/>
  <c r="E5" i="7" s="1"/>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C1401" i="1" s="1"/>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F13" i="6" s="1"/>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C1223" i="1" s="1"/>
  <c r="H1223" i="1" s="1"/>
  <c r="F244" i="5"/>
  <c r="F243" i="5"/>
  <c r="E242" i="5"/>
  <c r="D242" i="5"/>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E206" i="5"/>
  <c r="H310" i="9"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F179" i="5"/>
  <c r="F178" i="5"/>
  <c r="D177" i="5"/>
  <c r="G307" i="9" s="1"/>
  <c r="E176"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E135" i="5"/>
  <c r="D135" i="5"/>
  <c r="D134"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D1056" i="1" s="1"/>
  <c r="D78" i="5"/>
  <c r="F77" i="5"/>
  <c r="F76" i="5"/>
  <c r="F75" i="5"/>
  <c r="F74" i="5"/>
  <c r="F73" i="5"/>
  <c r="F72" i="5"/>
  <c r="F71"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E12" i="5" s="1"/>
  <c r="E7" i="5" s="1"/>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E528" i="4" s="1"/>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C413" i="1" s="1"/>
  <c r="E417" i="4"/>
  <c r="D417" i="4"/>
  <c r="F417" i="4" s="1"/>
  <c r="E416" i="4"/>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2" i="4"/>
  <c r="F361" i="4"/>
  <c r="F360" i="4"/>
  <c r="F359" i="4"/>
  <c r="F358" i="4"/>
  <c r="F357" i="4"/>
  <c r="E356" i="4"/>
  <c r="D356" i="4"/>
  <c r="F355" i="4"/>
  <c r="F354" i="4"/>
  <c r="F353" i="4"/>
  <c r="F352" i="4"/>
  <c r="E352" i="4"/>
  <c r="D352" i="4"/>
  <c r="E351" i="4"/>
  <c r="E350"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E311" i="4" s="1"/>
  <c r="D312" i="4"/>
  <c r="F310" i="4"/>
  <c r="F309" i="4"/>
  <c r="F308" i="4"/>
  <c r="F307" i="4"/>
  <c r="F306" i="4"/>
  <c r="F305" i="4"/>
  <c r="E304" i="4"/>
  <c r="D304" i="4"/>
  <c r="F303" i="4"/>
  <c r="F302" i="4"/>
  <c r="F301" i="4"/>
  <c r="F300" i="4"/>
  <c r="E300" i="4"/>
  <c r="D300" i="4"/>
  <c r="E299" i="4"/>
  <c r="E298" i="4" s="1"/>
  <c r="E407"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D140" i="4"/>
  <c r="D139" i="4"/>
  <c r="F138" i="4"/>
  <c r="F137" i="4"/>
  <c r="F136" i="4"/>
  <c r="F135" i="4"/>
  <c r="E134" i="4"/>
  <c r="D134" i="4"/>
  <c r="F134" i="4" s="1"/>
  <c r="E133"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G24" i="3"/>
  <c r="B24" i="3"/>
  <c r="G23" i="3"/>
  <c r="B23" i="3"/>
  <c r="I22" i="3"/>
  <c r="G22" i="3"/>
  <c r="B22" i="3"/>
  <c r="G21" i="3"/>
  <c r="B21" i="3"/>
  <c r="G20" i="3"/>
  <c r="B20" i="3"/>
  <c r="G19" i="3"/>
  <c r="B19" i="3"/>
  <c r="G18" i="3"/>
  <c r="B18" i="3"/>
  <c r="G17" i="3"/>
  <c r="B17" i="3"/>
  <c r="G16" i="3"/>
  <c r="B16" i="3"/>
  <c r="H10" i="3" a="1"/>
  <c r="H10" i="3"/>
  <c r="L3" i="9" s="1"/>
  <c r="H1580" i="1"/>
  <c r="G1580" i="1"/>
  <c r="C1580" i="1"/>
  <c r="G1579" i="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H1509" i="1"/>
  <c r="C1509" i="1"/>
  <c r="G1509" i="1" s="1"/>
  <c r="H1508" i="1"/>
  <c r="G1508" i="1"/>
  <c r="C1508" i="1"/>
  <c r="C1507" i="1"/>
  <c r="C1506" i="1"/>
  <c r="H1505" i="1"/>
  <c r="C1505" i="1"/>
  <c r="G1505" i="1" s="1"/>
  <c r="H1504" i="1"/>
  <c r="G1504" i="1"/>
  <c r="C1504" i="1"/>
  <c r="C1503" i="1"/>
  <c r="C1502" i="1"/>
  <c r="H1501" i="1"/>
  <c r="C1501" i="1"/>
  <c r="G1501" i="1" s="1"/>
  <c r="H1500" i="1"/>
  <c r="G1500" i="1"/>
  <c r="C1500" i="1"/>
  <c r="C1499" i="1"/>
  <c r="C1498" i="1"/>
  <c r="H1497" i="1"/>
  <c r="C1497" i="1"/>
  <c r="G1497" i="1" s="1"/>
  <c r="H1496" i="1"/>
  <c r="G1496" i="1"/>
  <c r="C1496" i="1"/>
  <c r="C1495" i="1"/>
  <c r="G1494" i="1"/>
  <c r="C1494" i="1"/>
  <c r="H1494" i="1" s="1"/>
  <c r="C1493" i="1"/>
  <c r="H1492" i="1"/>
  <c r="G1492" i="1"/>
  <c r="C1492" i="1"/>
  <c r="H1491" i="1"/>
  <c r="G1491" i="1"/>
  <c r="C1491" i="1"/>
  <c r="C1490" i="1"/>
  <c r="H1489" i="1"/>
  <c r="C1489" i="1"/>
  <c r="G1489" i="1" s="1"/>
  <c r="H1488" i="1"/>
  <c r="G1488" i="1"/>
  <c r="C1488" i="1"/>
  <c r="C1487" i="1"/>
  <c r="G1486" i="1"/>
  <c r="C1486" i="1"/>
  <c r="H1486" i="1" s="1"/>
  <c r="C1485" i="1"/>
  <c r="H1484" i="1"/>
  <c r="G1484" i="1"/>
  <c r="C1484" i="1"/>
  <c r="H1483" i="1"/>
  <c r="G1483" i="1"/>
  <c r="C1483" i="1"/>
  <c r="C1482" i="1"/>
  <c r="H1480" i="1"/>
  <c r="G1480" i="1"/>
  <c r="C1480" i="1"/>
  <c r="H1479" i="1"/>
  <c r="D1479" i="1"/>
  <c r="C1479" i="1"/>
  <c r="D1478" i="1"/>
  <c r="C1478" i="1"/>
  <c r="G1477" i="1"/>
  <c r="D1477" i="1"/>
  <c r="J1477" i="1" s="1"/>
  <c r="C1477" i="1"/>
  <c r="H1477" i="1" s="1"/>
  <c r="D1476" i="1"/>
  <c r="C1476" i="1"/>
  <c r="D1475" i="1"/>
  <c r="C1475" i="1"/>
  <c r="G1474" i="1"/>
  <c r="D1474" i="1"/>
  <c r="J1474" i="1" s="1"/>
  <c r="C1474" i="1"/>
  <c r="H1474" i="1" s="1"/>
  <c r="D1473" i="1"/>
  <c r="C1473" i="1"/>
  <c r="G1472" i="1"/>
  <c r="I1472" i="1" s="1"/>
  <c r="D1472" i="1"/>
  <c r="J1472" i="1" s="1"/>
  <c r="C1472" i="1"/>
  <c r="H1472" i="1" s="1"/>
  <c r="D1471" i="1"/>
  <c r="C1471" i="1"/>
  <c r="D1470" i="1"/>
  <c r="C1470" i="1"/>
  <c r="D1469" i="1"/>
  <c r="C1469" i="1"/>
  <c r="G1468" i="1"/>
  <c r="D1468" i="1"/>
  <c r="J1468" i="1" s="1"/>
  <c r="C1468" i="1"/>
  <c r="H1468" i="1" s="1"/>
  <c r="D1467" i="1"/>
  <c r="C1467" i="1"/>
  <c r="G1466" i="1"/>
  <c r="I1466" i="1" s="1"/>
  <c r="D1466" i="1"/>
  <c r="J1466" i="1" s="1"/>
  <c r="C1466" i="1"/>
  <c r="H1466" i="1" s="1"/>
  <c r="D1465" i="1"/>
  <c r="C1465" i="1"/>
  <c r="G1464" i="1"/>
  <c r="D1464" i="1"/>
  <c r="J1464" i="1" s="1"/>
  <c r="C1464" i="1"/>
  <c r="H1464" i="1" s="1"/>
  <c r="D1463" i="1"/>
  <c r="C1463" i="1"/>
  <c r="H1463" i="1" s="1"/>
  <c r="D1462" i="1"/>
  <c r="C1462" i="1"/>
  <c r="G1461" i="1"/>
  <c r="D1461" i="1"/>
  <c r="C1461" i="1"/>
  <c r="H1461" i="1" s="1"/>
  <c r="D1460" i="1"/>
  <c r="C1460" i="1"/>
  <c r="J1459" i="1"/>
  <c r="G1459" i="1"/>
  <c r="D1459" i="1"/>
  <c r="C1459" i="1"/>
  <c r="H1459" i="1" s="1"/>
  <c r="D1458" i="1"/>
  <c r="C1458" i="1"/>
  <c r="J1457" i="1"/>
  <c r="G1457" i="1"/>
  <c r="D1457" i="1"/>
  <c r="C1457" i="1"/>
  <c r="H1457" i="1" s="1"/>
  <c r="D1456" i="1"/>
  <c r="C1456" i="1"/>
  <c r="J1455" i="1"/>
  <c r="G1455" i="1"/>
  <c r="D1455" i="1"/>
  <c r="C1455" i="1"/>
  <c r="H1455" i="1" s="1"/>
  <c r="D1454" i="1"/>
  <c r="G1454" i="1" s="1"/>
  <c r="C1454" i="1"/>
  <c r="G1453" i="1"/>
  <c r="D1453" i="1"/>
  <c r="C1453" i="1"/>
  <c r="H1453" i="1" s="1"/>
  <c r="H1452" i="1"/>
  <c r="D1452" i="1"/>
  <c r="C1452" i="1"/>
  <c r="G1451" i="1"/>
  <c r="I1451" i="1" s="1"/>
  <c r="D1451" i="1"/>
  <c r="J1451" i="1" s="1"/>
  <c r="C1451" i="1"/>
  <c r="H1451" i="1" s="1"/>
  <c r="H1450" i="1"/>
  <c r="D1450" i="1"/>
  <c r="C1450" i="1"/>
  <c r="G1449" i="1"/>
  <c r="I1449" i="1" s="1"/>
  <c r="D1449" i="1"/>
  <c r="J1449" i="1" s="1"/>
  <c r="C1449" i="1"/>
  <c r="H1449" i="1" s="1"/>
  <c r="H1448" i="1"/>
  <c r="D1448" i="1"/>
  <c r="C1448" i="1"/>
  <c r="G1447" i="1"/>
  <c r="I1447" i="1" s="1"/>
  <c r="D1447" i="1"/>
  <c r="J1447" i="1" s="1"/>
  <c r="C1447" i="1"/>
  <c r="H1447" i="1" s="1"/>
  <c r="H1446" i="1"/>
  <c r="D1446" i="1"/>
  <c r="C1446" i="1"/>
  <c r="D1445" i="1"/>
  <c r="C1445" i="1"/>
  <c r="J1445" i="1" s="1"/>
  <c r="H1444" i="1"/>
  <c r="G1444" i="1"/>
  <c r="D1444" i="1"/>
  <c r="J1444" i="1" s="1"/>
  <c r="C1444" i="1"/>
  <c r="D1443" i="1"/>
  <c r="J1443" i="1" s="1"/>
  <c r="C1443" i="1"/>
  <c r="H1442" i="1"/>
  <c r="G1442" i="1"/>
  <c r="D1442" i="1"/>
  <c r="J1442" i="1" s="1"/>
  <c r="C1442" i="1"/>
  <c r="D1441" i="1"/>
  <c r="J1441" i="1" s="1"/>
  <c r="C1441" i="1"/>
  <c r="H1440" i="1"/>
  <c r="G1440" i="1"/>
  <c r="D1440" i="1"/>
  <c r="J1440" i="1" s="1"/>
  <c r="C1440" i="1"/>
  <c r="D1439" i="1"/>
  <c r="J1439" i="1" s="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H1407" i="1"/>
  <c r="D1407" i="1"/>
  <c r="C1407" i="1"/>
  <c r="G1407" i="1" s="1"/>
  <c r="D1406" i="1"/>
  <c r="C1406" i="1"/>
  <c r="H1406" i="1" s="1"/>
  <c r="D1405" i="1"/>
  <c r="C1405" i="1"/>
  <c r="D1404" i="1"/>
  <c r="H1404" i="1" s="1"/>
  <c r="C1404" i="1"/>
  <c r="D1403" i="1"/>
  <c r="H1403" i="1" s="1"/>
  <c r="C1403" i="1"/>
  <c r="D1402" i="1"/>
  <c r="C1402" i="1"/>
  <c r="H1402" i="1" s="1"/>
  <c r="D1401" i="1"/>
  <c r="D1400" i="1"/>
  <c r="H1400" i="1" s="1"/>
  <c r="C1400" i="1"/>
  <c r="H1399" i="1"/>
  <c r="D1399" i="1"/>
  <c r="C1399" i="1"/>
  <c r="G1399" i="1" s="1"/>
  <c r="D1398" i="1"/>
  <c r="C1398" i="1"/>
  <c r="H1398" i="1" s="1"/>
  <c r="D1397" i="1"/>
  <c r="C1397" i="1"/>
  <c r="D1396" i="1"/>
  <c r="H1396" i="1" s="1"/>
  <c r="C1396" i="1"/>
  <c r="H1395" i="1"/>
  <c r="D1395" i="1"/>
  <c r="C1395" i="1"/>
  <c r="G1395" i="1" s="1"/>
  <c r="D1394" i="1"/>
  <c r="C1394" i="1"/>
  <c r="D1393" i="1"/>
  <c r="C1393" i="1"/>
  <c r="D1392" i="1"/>
  <c r="H1392" i="1" s="1"/>
  <c r="C1392" i="1"/>
  <c r="H1391" i="1"/>
  <c r="D1391" i="1"/>
  <c r="C1391" i="1"/>
  <c r="G1391" i="1" s="1"/>
  <c r="D1390" i="1"/>
  <c r="C1390" i="1"/>
  <c r="H1390" i="1" s="1"/>
  <c r="D1389" i="1"/>
  <c r="C1389" i="1"/>
  <c r="D1388" i="1"/>
  <c r="H1388" i="1" s="1"/>
  <c r="C1388" i="1"/>
  <c r="H1387" i="1"/>
  <c r="D1387" i="1"/>
  <c r="C1387" i="1"/>
  <c r="G1387" i="1" s="1"/>
  <c r="D1386" i="1"/>
  <c r="C1386" i="1"/>
  <c r="H1386" i="1" s="1"/>
  <c r="D1385" i="1"/>
  <c r="C1385" i="1"/>
  <c r="D1384" i="1"/>
  <c r="H1384" i="1" s="1"/>
  <c r="C1384" i="1"/>
  <c r="D1383" i="1"/>
  <c r="D1382" i="1"/>
  <c r="C1382" i="1"/>
  <c r="H1382" i="1" s="1"/>
  <c r="D1381" i="1"/>
  <c r="C1381" i="1"/>
  <c r="D1380" i="1"/>
  <c r="H1380" i="1" s="1"/>
  <c r="C1380" i="1"/>
  <c r="H1379" i="1"/>
  <c r="D1379" i="1"/>
  <c r="C1379" i="1"/>
  <c r="G1379" i="1" s="1"/>
  <c r="D1378" i="1"/>
  <c r="C1378" i="1"/>
  <c r="H1378" i="1" s="1"/>
  <c r="D1377" i="1"/>
  <c r="C1377" i="1"/>
  <c r="D1376" i="1"/>
  <c r="H1376" i="1" s="1"/>
  <c r="C1376" i="1"/>
  <c r="H1375" i="1"/>
  <c r="D1375" i="1"/>
  <c r="C1375" i="1"/>
  <c r="G1375" i="1" s="1"/>
  <c r="D1374" i="1"/>
  <c r="C1374" i="1"/>
  <c r="D1373" i="1"/>
  <c r="C1373" i="1"/>
  <c r="D1372" i="1"/>
  <c r="H1372" i="1" s="1"/>
  <c r="C1372" i="1"/>
  <c r="H1371" i="1"/>
  <c r="D1371" i="1"/>
  <c r="C1371" i="1"/>
  <c r="G1371" i="1" s="1"/>
  <c r="D1370" i="1"/>
  <c r="C1370" i="1"/>
  <c r="H1370" i="1" s="1"/>
  <c r="D1369" i="1"/>
  <c r="C1369" i="1"/>
  <c r="D1368" i="1"/>
  <c r="H1368" i="1" s="1"/>
  <c r="C1368" i="1"/>
  <c r="H1367" i="1"/>
  <c r="D1367" i="1"/>
  <c r="C1367" i="1"/>
  <c r="G1367" i="1" s="1"/>
  <c r="D1366" i="1"/>
  <c r="C1366" i="1"/>
  <c r="H1366" i="1" s="1"/>
  <c r="D1365" i="1"/>
  <c r="C1365" i="1"/>
  <c r="D1364" i="1"/>
  <c r="H1364" i="1" s="1"/>
  <c r="C1364" i="1"/>
  <c r="H1363" i="1"/>
  <c r="D1363" i="1"/>
  <c r="C1363" i="1"/>
  <c r="G1363" i="1" s="1"/>
  <c r="D1362" i="1"/>
  <c r="C1362" i="1"/>
  <c r="H1362" i="1" s="1"/>
  <c r="D1361" i="1"/>
  <c r="C1361" i="1"/>
  <c r="D1360" i="1"/>
  <c r="H1360" i="1" s="1"/>
  <c r="C1360" i="1"/>
  <c r="H1359" i="1"/>
  <c r="D1359" i="1"/>
  <c r="C1359" i="1"/>
  <c r="G1359" i="1" s="1"/>
  <c r="D1358" i="1"/>
  <c r="C1358" i="1"/>
  <c r="D1357" i="1"/>
  <c r="C1357" i="1"/>
  <c r="D1356" i="1"/>
  <c r="H1356" i="1" s="1"/>
  <c r="C1356" i="1"/>
  <c r="H1355" i="1"/>
  <c r="D1355" i="1"/>
  <c r="C1355" i="1"/>
  <c r="G1355" i="1" s="1"/>
  <c r="D1354" i="1"/>
  <c r="C1354" i="1"/>
  <c r="H1354" i="1" s="1"/>
  <c r="D1353" i="1"/>
  <c r="C1353" i="1"/>
  <c r="D1352" i="1"/>
  <c r="H1352" i="1" s="1"/>
  <c r="C1352" i="1"/>
  <c r="H1351" i="1"/>
  <c r="D1351" i="1"/>
  <c r="C1351" i="1"/>
  <c r="G1351" i="1" s="1"/>
  <c r="D1350" i="1"/>
  <c r="C1350" i="1"/>
  <c r="H1350" i="1" s="1"/>
  <c r="D1349" i="1"/>
  <c r="C1349" i="1"/>
  <c r="D1348" i="1"/>
  <c r="H1348" i="1" s="1"/>
  <c r="C1348" i="1"/>
  <c r="H1347" i="1"/>
  <c r="D1347" i="1"/>
  <c r="C1347" i="1"/>
  <c r="G1347" i="1" s="1"/>
  <c r="D1346" i="1"/>
  <c r="C1346" i="1"/>
  <c r="H1346" i="1" s="1"/>
  <c r="D1345" i="1"/>
  <c r="C1345" i="1"/>
  <c r="D1344" i="1"/>
  <c r="H1344" i="1" s="1"/>
  <c r="C1344" i="1"/>
  <c r="H1343" i="1"/>
  <c r="D1343" i="1"/>
  <c r="C1343" i="1"/>
  <c r="G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C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D1286" i="1"/>
  <c r="C1286" i="1"/>
  <c r="D1285" i="1"/>
  <c r="C1285" i="1"/>
  <c r="H1285" i="1" s="1"/>
  <c r="G1284" i="1"/>
  <c r="D1284" i="1"/>
  <c r="C1284" i="1"/>
  <c r="H1284" i="1" s="1"/>
  <c r="G1283" i="1"/>
  <c r="D1283" i="1"/>
  <c r="C1283" i="1"/>
  <c r="H1283" i="1" s="1"/>
  <c r="D1282" i="1"/>
  <c r="C1282" i="1"/>
  <c r="D1281" i="1"/>
  <c r="C1281" i="1"/>
  <c r="H1281" i="1" s="1"/>
  <c r="G1280" i="1"/>
  <c r="D1280" i="1"/>
  <c r="C1280" i="1"/>
  <c r="H1280" i="1" s="1"/>
  <c r="G1279" i="1"/>
  <c r="D1279" i="1"/>
  <c r="C1279" i="1"/>
  <c r="H1279" i="1" s="1"/>
  <c r="D1278" i="1"/>
  <c r="C1278" i="1"/>
  <c r="D1277" i="1"/>
  <c r="C1277" i="1"/>
  <c r="H1277" i="1" s="1"/>
  <c r="G1276" i="1"/>
  <c r="D1276" i="1"/>
  <c r="C1276" i="1"/>
  <c r="H1276" i="1" s="1"/>
  <c r="G1275" i="1"/>
  <c r="D1275" i="1"/>
  <c r="C1275" i="1"/>
  <c r="H1275" i="1" s="1"/>
  <c r="D1274" i="1"/>
  <c r="C1274" i="1"/>
  <c r="D1273" i="1"/>
  <c r="C1273" i="1"/>
  <c r="H1273" i="1" s="1"/>
  <c r="G1272" i="1"/>
  <c r="D1272" i="1"/>
  <c r="C1272" i="1"/>
  <c r="H1272" i="1" s="1"/>
  <c r="G1271" i="1"/>
  <c r="D1271" i="1"/>
  <c r="C1271" i="1"/>
  <c r="H1271" i="1" s="1"/>
  <c r="D1270" i="1"/>
  <c r="C1270" i="1"/>
  <c r="D1269" i="1"/>
  <c r="C1269" i="1"/>
  <c r="H1269" i="1" s="1"/>
  <c r="G1268" i="1"/>
  <c r="D1268" i="1"/>
  <c r="C1268" i="1"/>
  <c r="H1268" i="1" s="1"/>
  <c r="G1267" i="1"/>
  <c r="D1267" i="1"/>
  <c r="C1267" i="1"/>
  <c r="H1267" i="1" s="1"/>
  <c r="D1266" i="1"/>
  <c r="C1266" i="1"/>
  <c r="D1265" i="1"/>
  <c r="C1265" i="1"/>
  <c r="H1265" i="1" s="1"/>
  <c r="D1264" i="1"/>
  <c r="C1264" i="1"/>
  <c r="H1264" i="1" s="1"/>
  <c r="G1263" i="1"/>
  <c r="D1263" i="1"/>
  <c r="C1263" i="1"/>
  <c r="H1263" i="1" s="1"/>
  <c r="D1262" i="1"/>
  <c r="C1262" i="1"/>
  <c r="D1261" i="1"/>
  <c r="C1261" i="1"/>
  <c r="H1261" i="1" s="1"/>
  <c r="G1260" i="1"/>
  <c r="D1260" i="1"/>
  <c r="C1260" i="1"/>
  <c r="H1260" i="1" s="1"/>
  <c r="G1259" i="1"/>
  <c r="D1259" i="1"/>
  <c r="C1259" i="1"/>
  <c r="H1259" i="1" s="1"/>
  <c r="D1258" i="1"/>
  <c r="C1258" i="1"/>
  <c r="D1257" i="1"/>
  <c r="C1257" i="1"/>
  <c r="H1257" i="1" s="1"/>
  <c r="G1256" i="1"/>
  <c r="D1256" i="1"/>
  <c r="C1256" i="1"/>
  <c r="H1256" i="1" s="1"/>
  <c r="G1255" i="1"/>
  <c r="D1255" i="1"/>
  <c r="C1255" i="1"/>
  <c r="H1255" i="1" s="1"/>
  <c r="D1254" i="1"/>
  <c r="C1254" i="1"/>
  <c r="D1253" i="1"/>
  <c r="C1253" i="1"/>
  <c r="H1253" i="1" s="1"/>
  <c r="G1252" i="1"/>
  <c r="D1252" i="1"/>
  <c r="C1252" i="1"/>
  <c r="H1252" i="1" s="1"/>
  <c r="G1251" i="1"/>
  <c r="D1251" i="1"/>
  <c r="C1251" i="1"/>
  <c r="H1251" i="1" s="1"/>
  <c r="D1250" i="1"/>
  <c r="C1250" i="1"/>
  <c r="D1249" i="1"/>
  <c r="C1249" i="1"/>
  <c r="H1249" i="1" s="1"/>
  <c r="G1248" i="1"/>
  <c r="D1248" i="1"/>
  <c r="C1248" i="1"/>
  <c r="H1248" i="1" s="1"/>
  <c r="D1247" i="1"/>
  <c r="C1247" i="1"/>
  <c r="H1247" i="1" s="1"/>
  <c r="D1246" i="1"/>
  <c r="C1246" i="1"/>
  <c r="D1245" i="1"/>
  <c r="C1245" i="1"/>
  <c r="H1245" i="1" s="1"/>
  <c r="G1244" i="1"/>
  <c r="D1244" i="1"/>
  <c r="C1244" i="1"/>
  <c r="H1244" i="1" s="1"/>
  <c r="G1243" i="1"/>
  <c r="D1243" i="1"/>
  <c r="C1243" i="1"/>
  <c r="H1243" i="1" s="1"/>
  <c r="D1242" i="1"/>
  <c r="C1242" i="1"/>
  <c r="D1241" i="1"/>
  <c r="C1241" i="1"/>
  <c r="G1240" i="1"/>
  <c r="D1240" i="1"/>
  <c r="C1240" i="1"/>
  <c r="H1240" i="1" s="1"/>
  <c r="G1239" i="1"/>
  <c r="D1239" i="1"/>
  <c r="C1239" i="1"/>
  <c r="H1239" i="1" s="1"/>
  <c r="D1238" i="1"/>
  <c r="C1238" i="1"/>
  <c r="D1237" i="1"/>
  <c r="C1237" i="1"/>
  <c r="H1237" i="1" s="1"/>
  <c r="G1236" i="1"/>
  <c r="D1236" i="1"/>
  <c r="C1236" i="1"/>
  <c r="H1236" i="1" s="1"/>
  <c r="D1235" i="1"/>
  <c r="D1234" i="1"/>
  <c r="C1234" i="1"/>
  <c r="D1233" i="1"/>
  <c r="C1233" i="1"/>
  <c r="H1233" i="1" s="1"/>
  <c r="G1232" i="1"/>
  <c r="D1232" i="1"/>
  <c r="C1232" i="1"/>
  <c r="H1232" i="1" s="1"/>
  <c r="G1231" i="1"/>
  <c r="D1231" i="1"/>
  <c r="C1231" i="1"/>
  <c r="H1231" i="1" s="1"/>
  <c r="D1230" i="1"/>
  <c r="C1230" i="1"/>
  <c r="D1229" i="1"/>
  <c r="C1229" i="1"/>
  <c r="H1229" i="1" s="1"/>
  <c r="D1228" i="1"/>
  <c r="C1228" i="1"/>
  <c r="H1228" i="1" s="1"/>
  <c r="D1227" i="1"/>
  <c r="D1226" i="1"/>
  <c r="C1226" i="1"/>
  <c r="D1225" i="1"/>
  <c r="C1225" i="1"/>
  <c r="H1225" i="1" s="1"/>
  <c r="D1224" i="1"/>
  <c r="C1224" i="1"/>
  <c r="H1224" i="1" s="1"/>
  <c r="D1223" i="1"/>
  <c r="D1222" i="1"/>
  <c r="D1221" i="1"/>
  <c r="C1221" i="1"/>
  <c r="H1221" i="1" s="1"/>
  <c r="G1220" i="1"/>
  <c r="D1220" i="1"/>
  <c r="C1220" i="1"/>
  <c r="H1220" i="1" s="1"/>
  <c r="G1219" i="1"/>
  <c r="D1219" i="1"/>
  <c r="C1219" i="1"/>
  <c r="H1219" i="1" s="1"/>
  <c r="D1218" i="1"/>
  <c r="C1218" i="1"/>
  <c r="D1217" i="1"/>
  <c r="C1217" i="1"/>
  <c r="H1217" i="1" s="1"/>
  <c r="G1216" i="1"/>
  <c r="D1216" i="1"/>
  <c r="C1216" i="1"/>
  <c r="H1216" i="1" s="1"/>
  <c r="D1215" i="1"/>
  <c r="D1213" i="1"/>
  <c r="C1213" i="1"/>
  <c r="H1213" i="1" s="1"/>
  <c r="G1212" i="1"/>
  <c r="D1212" i="1"/>
  <c r="C1212" i="1"/>
  <c r="H1212" i="1" s="1"/>
  <c r="G1211" i="1"/>
  <c r="D1211" i="1"/>
  <c r="C1211" i="1"/>
  <c r="H1211" i="1" s="1"/>
  <c r="D1210" i="1"/>
  <c r="C1210" i="1"/>
  <c r="D1209" i="1"/>
  <c r="C1209" i="1"/>
  <c r="H1209" i="1" s="1"/>
  <c r="G1208" i="1"/>
  <c r="D1208" i="1"/>
  <c r="C1208" i="1"/>
  <c r="H1208" i="1" s="1"/>
  <c r="G1207" i="1"/>
  <c r="D1207" i="1"/>
  <c r="C1207" i="1"/>
  <c r="H1207" i="1" s="1"/>
  <c r="D1206" i="1"/>
  <c r="C1206" i="1"/>
  <c r="D1205" i="1"/>
  <c r="C1205" i="1"/>
  <c r="H1205" i="1" s="1"/>
  <c r="G1204" i="1"/>
  <c r="D1204" i="1"/>
  <c r="C1204" i="1"/>
  <c r="H1204" i="1" s="1"/>
  <c r="G1203" i="1"/>
  <c r="D1203" i="1"/>
  <c r="C1203" i="1"/>
  <c r="H1203" i="1" s="1"/>
  <c r="D1202" i="1"/>
  <c r="C1202" i="1"/>
  <c r="D1201" i="1"/>
  <c r="C1201" i="1"/>
  <c r="H1201" i="1" s="1"/>
  <c r="G1200" i="1"/>
  <c r="D1200" i="1"/>
  <c r="C1200" i="1"/>
  <c r="H1200" i="1" s="1"/>
  <c r="G1199" i="1"/>
  <c r="D1199" i="1"/>
  <c r="C1199" i="1"/>
  <c r="H1199" i="1" s="1"/>
  <c r="D1198" i="1"/>
  <c r="C1198" i="1"/>
  <c r="D1197" i="1"/>
  <c r="C1197" i="1"/>
  <c r="H1197" i="1" s="1"/>
  <c r="G1196" i="1"/>
  <c r="D1196" i="1"/>
  <c r="C1196" i="1"/>
  <c r="H1196" i="1" s="1"/>
  <c r="G1195" i="1"/>
  <c r="D1195" i="1"/>
  <c r="C1195" i="1"/>
  <c r="H1195" i="1" s="1"/>
  <c r="D1194" i="1"/>
  <c r="C1194" i="1"/>
  <c r="D1193" i="1"/>
  <c r="C1193" i="1"/>
  <c r="H1193" i="1" s="1"/>
  <c r="G1192" i="1"/>
  <c r="D1192" i="1"/>
  <c r="C1192" i="1"/>
  <c r="H1192" i="1" s="1"/>
  <c r="G1191" i="1"/>
  <c r="D1191" i="1"/>
  <c r="C1191" i="1"/>
  <c r="H1191" i="1" s="1"/>
  <c r="D1190" i="1"/>
  <c r="C1190" i="1"/>
  <c r="D1189" i="1"/>
  <c r="C1189" i="1"/>
  <c r="H1189" i="1" s="1"/>
  <c r="G1188" i="1"/>
  <c r="D1188" i="1"/>
  <c r="C1188" i="1"/>
  <c r="H1188" i="1" s="1"/>
  <c r="G1187" i="1"/>
  <c r="D1187" i="1"/>
  <c r="C1187" i="1"/>
  <c r="H1187" i="1" s="1"/>
  <c r="D1186" i="1"/>
  <c r="C1186" i="1"/>
  <c r="D1185" i="1"/>
  <c r="C1185" i="1"/>
  <c r="H1185" i="1" s="1"/>
  <c r="G1184" i="1"/>
  <c r="D1184" i="1"/>
  <c r="C1184" i="1"/>
  <c r="H1184" i="1" s="1"/>
  <c r="G1183" i="1"/>
  <c r="D1183" i="1"/>
  <c r="C1183" i="1"/>
  <c r="H1183" i="1" s="1"/>
  <c r="D1182" i="1"/>
  <c r="C1182" i="1"/>
  <c r="D1181" i="1"/>
  <c r="C1181" i="1"/>
  <c r="H1181" i="1" s="1"/>
  <c r="G1180" i="1"/>
  <c r="D1180" i="1"/>
  <c r="C1180" i="1"/>
  <c r="H1180" i="1" s="1"/>
  <c r="G1179" i="1"/>
  <c r="D1179" i="1"/>
  <c r="C1179" i="1"/>
  <c r="H1179" i="1" s="1"/>
  <c r="D1178" i="1"/>
  <c r="C1178" i="1"/>
  <c r="D1177" i="1"/>
  <c r="C1177" i="1"/>
  <c r="H1177" i="1" s="1"/>
  <c r="G1176" i="1"/>
  <c r="D1176" i="1"/>
  <c r="C1176" i="1"/>
  <c r="H1176" i="1" s="1"/>
  <c r="G1175" i="1"/>
  <c r="D1175" i="1"/>
  <c r="C1175" i="1"/>
  <c r="H1175" i="1" s="1"/>
  <c r="D1174" i="1"/>
  <c r="C1174" i="1"/>
  <c r="D1173" i="1"/>
  <c r="C1173" i="1"/>
  <c r="H1173" i="1" s="1"/>
  <c r="G1172" i="1"/>
  <c r="D1172" i="1"/>
  <c r="C1172" i="1"/>
  <c r="H1172" i="1" s="1"/>
  <c r="G1171" i="1"/>
  <c r="D1171" i="1"/>
  <c r="C1171" i="1"/>
  <c r="H1171" i="1" s="1"/>
  <c r="D1170" i="1"/>
  <c r="C1170" i="1"/>
  <c r="D1169" i="1"/>
  <c r="C1169" i="1"/>
  <c r="H1169" i="1" s="1"/>
  <c r="G1168" i="1"/>
  <c r="D1168" i="1"/>
  <c r="C1168" i="1"/>
  <c r="H1168" i="1" s="1"/>
  <c r="D1167" i="1"/>
  <c r="D1166" i="1"/>
  <c r="C1166" i="1"/>
  <c r="D1165" i="1"/>
  <c r="C1165" i="1"/>
  <c r="H1165" i="1" s="1"/>
  <c r="G1164" i="1"/>
  <c r="D1164" i="1"/>
  <c r="C1164" i="1"/>
  <c r="H1164" i="1" s="1"/>
  <c r="G1163" i="1"/>
  <c r="D1163" i="1"/>
  <c r="C1163" i="1"/>
  <c r="H1163" i="1" s="1"/>
  <c r="D1162" i="1"/>
  <c r="C1162" i="1"/>
  <c r="D1161" i="1"/>
  <c r="C1161" i="1"/>
  <c r="H1161" i="1" s="1"/>
  <c r="G1160" i="1"/>
  <c r="D1160" i="1"/>
  <c r="C1160" i="1"/>
  <c r="H1160" i="1" s="1"/>
  <c r="G1159" i="1"/>
  <c r="D1159" i="1"/>
  <c r="C1159" i="1"/>
  <c r="H1159" i="1" s="1"/>
  <c r="D1158" i="1"/>
  <c r="C1158" i="1"/>
  <c r="D1157" i="1"/>
  <c r="C1157" i="1"/>
  <c r="H1157" i="1" s="1"/>
  <c r="G1156" i="1"/>
  <c r="D1156" i="1"/>
  <c r="C1156" i="1"/>
  <c r="H1156" i="1" s="1"/>
  <c r="G1155" i="1"/>
  <c r="D1155" i="1"/>
  <c r="C1155" i="1"/>
  <c r="H1155" i="1" s="1"/>
  <c r="D1154" i="1"/>
  <c r="C1154" i="1"/>
  <c r="D1153" i="1"/>
  <c r="D1151" i="1"/>
  <c r="C1151" i="1"/>
  <c r="D1150" i="1"/>
  <c r="C1150" i="1"/>
  <c r="H1150" i="1" s="1"/>
  <c r="G1149" i="1"/>
  <c r="D1149" i="1"/>
  <c r="C1149" i="1"/>
  <c r="H1149" i="1" s="1"/>
  <c r="G1148" i="1"/>
  <c r="D1148" i="1"/>
  <c r="C1148" i="1"/>
  <c r="H1148" i="1" s="1"/>
  <c r="D1147" i="1"/>
  <c r="C1147" i="1"/>
  <c r="D1146" i="1"/>
  <c r="C1146" i="1"/>
  <c r="H1146" i="1" s="1"/>
  <c r="G1145" i="1"/>
  <c r="D1145" i="1"/>
  <c r="C1145" i="1"/>
  <c r="H1145" i="1" s="1"/>
  <c r="G1144" i="1"/>
  <c r="D1144" i="1"/>
  <c r="C1144" i="1"/>
  <c r="H1144" i="1" s="1"/>
  <c r="D1143" i="1"/>
  <c r="C1143" i="1"/>
  <c r="D1142" i="1"/>
  <c r="C1142" i="1"/>
  <c r="H1142" i="1" s="1"/>
  <c r="G1141" i="1"/>
  <c r="D1141" i="1"/>
  <c r="C1141" i="1"/>
  <c r="H1141" i="1" s="1"/>
  <c r="G1140" i="1"/>
  <c r="D1140" i="1"/>
  <c r="C1140" i="1"/>
  <c r="H1140" i="1" s="1"/>
  <c r="D1139" i="1"/>
  <c r="C1139" i="1"/>
  <c r="D1138" i="1"/>
  <c r="C1138" i="1"/>
  <c r="H1138" i="1" s="1"/>
  <c r="G1137" i="1"/>
  <c r="D1137" i="1"/>
  <c r="C1137" i="1"/>
  <c r="H1137" i="1" s="1"/>
  <c r="G1136" i="1"/>
  <c r="D1136" i="1"/>
  <c r="C1136" i="1"/>
  <c r="H1136" i="1" s="1"/>
  <c r="D1135" i="1"/>
  <c r="C1135" i="1"/>
  <c r="D1134" i="1"/>
  <c r="C1134" i="1"/>
  <c r="H1134" i="1" s="1"/>
  <c r="G1133" i="1"/>
  <c r="D1133" i="1"/>
  <c r="C1133" i="1"/>
  <c r="H1133" i="1" s="1"/>
  <c r="G1132" i="1"/>
  <c r="D1132" i="1"/>
  <c r="C1132" i="1"/>
  <c r="H1132" i="1" s="1"/>
  <c r="D1131" i="1"/>
  <c r="C1131" i="1"/>
  <c r="D1130" i="1"/>
  <c r="C1130" i="1"/>
  <c r="H1130" i="1" s="1"/>
  <c r="G1129" i="1"/>
  <c r="D1129" i="1"/>
  <c r="C1129" i="1"/>
  <c r="H1129" i="1" s="1"/>
  <c r="G1128" i="1"/>
  <c r="D1128" i="1"/>
  <c r="C1128" i="1"/>
  <c r="H1128" i="1" s="1"/>
  <c r="D1127" i="1"/>
  <c r="C1127" i="1"/>
  <c r="D1126" i="1"/>
  <c r="C1126" i="1"/>
  <c r="H1126" i="1" s="1"/>
  <c r="G1125" i="1"/>
  <c r="D1125" i="1"/>
  <c r="C1125" i="1"/>
  <c r="H1125" i="1" s="1"/>
  <c r="D1123" i="1"/>
  <c r="C1123" i="1"/>
  <c r="H1123" i="1" s="1"/>
  <c r="G1122" i="1"/>
  <c r="D1122" i="1"/>
  <c r="C1122" i="1"/>
  <c r="H1122" i="1" s="1"/>
  <c r="G1121" i="1"/>
  <c r="D1121" i="1"/>
  <c r="C1121" i="1"/>
  <c r="H1121" i="1" s="1"/>
  <c r="D1120" i="1"/>
  <c r="C1120" i="1"/>
  <c r="D1119" i="1"/>
  <c r="C1119" i="1"/>
  <c r="H1119" i="1" s="1"/>
  <c r="G1118" i="1"/>
  <c r="D1118" i="1"/>
  <c r="C1118" i="1"/>
  <c r="H1118" i="1" s="1"/>
  <c r="G1117" i="1"/>
  <c r="D1117" i="1"/>
  <c r="C1117" i="1"/>
  <c r="H1117" i="1" s="1"/>
  <c r="D1116" i="1"/>
  <c r="C1116" i="1"/>
  <c r="D1115" i="1"/>
  <c r="C1115" i="1"/>
  <c r="G1114" i="1"/>
  <c r="D1114" i="1"/>
  <c r="C1114" i="1"/>
  <c r="H1114" i="1" s="1"/>
  <c r="G1113" i="1"/>
  <c r="D1113" i="1"/>
  <c r="C1113" i="1"/>
  <c r="H1113" i="1" s="1"/>
  <c r="C1112" i="1"/>
  <c r="G1111" i="1"/>
  <c r="D1111" i="1"/>
  <c r="C1111" i="1"/>
  <c r="H1111" i="1" s="1"/>
  <c r="G1110" i="1"/>
  <c r="D1110" i="1"/>
  <c r="C1110" i="1"/>
  <c r="H1110" i="1" s="1"/>
  <c r="D1109" i="1"/>
  <c r="C1109" i="1"/>
  <c r="D1108" i="1"/>
  <c r="C1108" i="1"/>
  <c r="G1107" i="1"/>
  <c r="D1107" i="1"/>
  <c r="C1107" i="1"/>
  <c r="H1107" i="1" s="1"/>
  <c r="G1106" i="1"/>
  <c r="D1106" i="1"/>
  <c r="C1106" i="1"/>
  <c r="H1106" i="1" s="1"/>
  <c r="D1105" i="1"/>
  <c r="C1105" i="1"/>
  <c r="D1104" i="1"/>
  <c r="C1104" i="1"/>
  <c r="G1103" i="1"/>
  <c r="D1103" i="1"/>
  <c r="C1103" i="1"/>
  <c r="H1103" i="1" s="1"/>
  <c r="G1102" i="1"/>
  <c r="D1102" i="1"/>
  <c r="C1102" i="1"/>
  <c r="H1102" i="1" s="1"/>
  <c r="D1101" i="1"/>
  <c r="C1101" i="1"/>
  <c r="D1100" i="1"/>
  <c r="C1100" i="1"/>
  <c r="G1099" i="1"/>
  <c r="D1099" i="1"/>
  <c r="C1099" i="1"/>
  <c r="H1099" i="1" s="1"/>
  <c r="D1098" i="1"/>
  <c r="G1098" i="1" s="1"/>
  <c r="C1098" i="1"/>
  <c r="D1097" i="1"/>
  <c r="C1097" i="1"/>
  <c r="D1096" i="1"/>
  <c r="C1096" i="1"/>
  <c r="G1095" i="1"/>
  <c r="D1095" i="1"/>
  <c r="C1095" i="1"/>
  <c r="H1095" i="1" s="1"/>
  <c r="D1094" i="1"/>
  <c r="G1094" i="1" s="1"/>
  <c r="C1094" i="1"/>
  <c r="D1093" i="1"/>
  <c r="C1093" i="1"/>
  <c r="D1092" i="1"/>
  <c r="C1092" i="1"/>
  <c r="G1091" i="1"/>
  <c r="D1091" i="1"/>
  <c r="C1091" i="1"/>
  <c r="H1091" i="1" s="1"/>
  <c r="D1090" i="1"/>
  <c r="G1090" i="1" s="1"/>
  <c r="C1090" i="1"/>
  <c r="D1089" i="1"/>
  <c r="C1089" i="1"/>
  <c r="D1088" i="1"/>
  <c r="C1088" i="1"/>
  <c r="G1087" i="1"/>
  <c r="D1087" i="1"/>
  <c r="C1087" i="1"/>
  <c r="H1087" i="1" s="1"/>
  <c r="D1086" i="1"/>
  <c r="G1086" i="1" s="1"/>
  <c r="C1086" i="1"/>
  <c r="D1085" i="1"/>
  <c r="C1085" i="1"/>
  <c r="D1084" i="1"/>
  <c r="C1084" i="1"/>
  <c r="G1083" i="1"/>
  <c r="D1083" i="1"/>
  <c r="C1083" i="1"/>
  <c r="H1083" i="1" s="1"/>
  <c r="D1082" i="1"/>
  <c r="G1082" i="1" s="1"/>
  <c r="C1082" i="1"/>
  <c r="D1081" i="1"/>
  <c r="C1081" i="1"/>
  <c r="D1080" i="1"/>
  <c r="C1080" i="1"/>
  <c r="G1079" i="1"/>
  <c r="D1079" i="1"/>
  <c r="C1079" i="1"/>
  <c r="H1079" i="1" s="1"/>
  <c r="D1078" i="1"/>
  <c r="G1078" i="1" s="1"/>
  <c r="C1078" i="1"/>
  <c r="D1077" i="1"/>
  <c r="C1077" i="1"/>
  <c r="D1076" i="1"/>
  <c r="C1076" i="1"/>
  <c r="G1075" i="1"/>
  <c r="D1075" i="1"/>
  <c r="C1075" i="1"/>
  <c r="H1075" i="1" s="1"/>
  <c r="D1074" i="1"/>
  <c r="G1074" i="1" s="1"/>
  <c r="C1074" i="1"/>
  <c r="D1073" i="1"/>
  <c r="C1073" i="1"/>
  <c r="D1072" i="1"/>
  <c r="C1072" i="1"/>
  <c r="G1071" i="1"/>
  <c r="D1071" i="1"/>
  <c r="C1071" i="1"/>
  <c r="H1071" i="1" s="1"/>
  <c r="D1070" i="1"/>
  <c r="G1070" i="1" s="1"/>
  <c r="C1070" i="1"/>
  <c r="D1069" i="1"/>
  <c r="C1069" i="1"/>
  <c r="D1068" i="1"/>
  <c r="C1068" i="1"/>
  <c r="G1067" i="1"/>
  <c r="D1067" i="1"/>
  <c r="C1067" i="1"/>
  <c r="H1067" i="1" s="1"/>
  <c r="D1066" i="1"/>
  <c r="G1066" i="1" s="1"/>
  <c r="C1066" i="1"/>
  <c r="G1065" i="1"/>
  <c r="D1065" i="1"/>
  <c r="H1065" i="1" s="1"/>
  <c r="C1065" i="1"/>
  <c r="D1064" i="1"/>
  <c r="C1064" i="1"/>
  <c r="G1063" i="1"/>
  <c r="D1063" i="1"/>
  <c r="H1063" i="1" s="1"/>
  <c r="C1063" i="1"/>
  <c r="D1062" i="1"/>
  <c r="H1062" i="1" s="1"/>
  <c r="C1062" i="1"/>
  <c r="G1061" i="1"/>
  <c r="D1061" i="1"/>
  <c r="H1061" i="1" s="1"/>
  <c r="C1061" i="1"/>
  <c r="D1060" i="1"/>
  <c r="C1060" i="1"/>
  <c r="G1059" i="1"/>
  <c r="D1059" i="1"/>
  <c r="H1059" i="1" s="1"/>
  <c r="C1059" i="1"/>
  <c r="D1058" i="1"/>
  <c r="H1058" i="1" s="1"/>
  <c r="C1058" i="1"/>
  <c r="G1057" i="1"/>
  <c r="D1057" i="1"/>
  <c r="H1057" i="1" s="1"/>
  <c r="C1057" i="1"/>
  <c r="C1056" i="1"/>
  <c r="G1055" i="1"/>
  <c r="D1055" i="1"/>
  <c r="H1055" i="1" s="1"/>
  <c r="C1055" i="1"/>
  <c r="D1054" i="1"/>
  <c r="H1054" i="1" s="1"/>
  <c r="C1054" i="1"/>
  <c r="G1053" i="1"/>
  <c r="D1053" i="1"/>
  <c r="H1053" i="1" s="1"/>
  <c r="C1053" i="1"/>
  <c r="D1052" i="1"/>
  <c r="C1052" i="1"/>
  <c r="G1051" i="1"/>
  <c r="D1051" i="1"/>
  <c r="H1051" i="1" s="1"/>
  <c r="C1051" i="1"/>
  <c r="D1050" i="1"/>
  <c r="H1050" i="1" s="1"/>
  <c r="C1050" i="1"/>
  <c r="G1049" i="1"/>
  <c r="D1049" i="1"/>
  <c r="H1049" i="1" s="1"/>
  <c r="C1049" i="1"/>
  <c r="D1048" i="1"/>
  <c r="C1048" i="1"/>
  <c r="G1047" i="1"/>
  <c r="D1047" i="1"/>
  <c r="H1047" i="1" s="1"/>
  <c r="C1047" i="1"/>
  <c r="G1045" i="1"/>
  <c r="D1045" i="1"/>
  <c r="H1045" i="1" s="1"/>
  <c r="C1045" i="1"/>
  <c r="D1044" i="1"/>
  <c r="C1044" i="1"/>
  <c r="G1043" i="1"/>
  <c r="D1043" i="1"/>
  <c r="H1043" i="1" s="1"/>
  <c r="C1043" i="1"/>
  <c r="D1042" i="1"/>
  <c r="H1042" i="1" s="1"/>
  <c r="C1042" i="1"/>
  <c r="G1041" i="1"/>
  <c r="D1041" i="1"/>
  <c r="H1041" i="1" s="1"/>
  <c r="C1041" i="1"/>
  <c r="D1040" i="1"/>
  <c r="C1040" i="1"/>
  <c r="G1039" i="1"/>
  <c r="D1039" i="1"/>
  <c r="H1039" i="1" s="1"/>
  <c r="C1039" i="1"/>
  <c r="D1038" i="1"/>
  <c r="H1038" i="1" s="1"/>
  <c r="C1038" i="1"/>
  <c r="G1037" i="1"/>
  <c r="D1037" i="1"/>
  <c r="H1037" i="1" s="1"/>
  <c r="C1037" i="1"/>
  <c r="D1036" i="1"/>
  <c r="C1036" i="1"/>
  <c r="G1035" i="1"/>
  <c r="D1035" i="1"/>
  <c r="H1035" i="1" s="1"/>
  <c r="C1035" i="1"/>
  <c r="D1034" i="1"/>
  <c r="H1034" i="1" s="1"/>
  <c r="C1034" i="1"/>
  <c r="G1033" i="1"/>
  <c r="D1033" i="1"/>
  <c r="H1033" i="1" s="1"/>
  <c r="C1033" i="1"/>
  <c r="D1032" i="1"/>
  <c r="C1032" i="1"/>
  <c r="G1031" i="1"/>
  <c r="D1031" i="1"/>
  <c r="H1031" i="1" s="1"/>
  <c r="C1031" i="1"/>
  <c r="D1030" i="1"/>
  <c r="H1030" i="1" s="1"/>
  <c r="C1030" i="1"/>
  <c r="G1029" i="1"/>
  <c r="D1029" i="1"/>
  <c r="H1029" i="1" s="1"/>
  <c r="C1029" i="1"/>
  <c r="D1028" i="1"/>
  <c r="C1028" i="1"/>
  <c r="G1027" i="1"/>
  <c r="D1027" i="1"/>
  <c r="H1027" i="1" s="1"/>
  <c r="C1027" i="1"/>
  <c r="D1026" i="1"/>
  <c r="H1026" i="1" s="1"/>
  <c r="C1026" i="1"/>
  <c r="G1025" i="1"/>
  <c r="D1025" i="1"/>
  <c r="H1025" i="1" s="1"/>
  <c r="C1025" i="1"/>
  <c r="D1024" i="1"/>
  <c r="C1024" i="1"/>
  <c r="G1023" i="1"/>
  <c r="D1023" i="1"/>
  <c r="H1023" i="1" s="1"/>
  <c r="C1023" i="1"/>
  <c r="D1022" i="1"/>
  <c r="H1022" i="1" s="1"/>
  <c r="C1022" i="1"/>
  <c r="G1021" i="1"/>
  <c r="D1021" i="1"/>
  <c r="H1021" i="1" s="1"/>
  <c r="C1021" i="1"/>
  <c r="D1020" i="1"/>
  <c r="C1020" i="1"/>
  <c r="G1019" i="1"/>
  <c r="D1019" i="1"/>
  <c r="H1019" i="1" s="1"/>
  <c r="C1019" i="1"/>
  <c r="D1018" i="1"/>
  <c r="H1018" i="1" s="1"/>
  <c r="C1018" i="1"/>
  <c r="G1017" i="1"/>
  <c r="D1017" i="1"/>
  <c r="H1017" i="1" s="1"/>
  <c r="C1017" i="1"/>
  <c r="D1016" i="1"/>
  <c r="C1016" i="1"/>
  <c r="G1015" i="1"/>
  <c r="D1015" i="1"/>
  <c r="H1015" i="1" s="1"/>
  <c r="C1015" i="1"/>
  <c r="D1014" i="1"/>
  <c r="H1014" i="1" s="1"/>
  <c r="C1014" i="1"/>
  <c r="G1013" i="1"/>
  <c r="D1013" i="1"/>
  <c r="H1013" i="1" s="1"/>
  <c r="C1013" i="1"/>
  <c r="D1012" i="1"/>
  <c r="C1012" i="1"/>
  <c r="G1011" i="1"/>
  <c r="D1011" i="1"/>
  <c r="H1011" i="1" s="1"/>
  <c r="C1011" i="1"/>
  <c r="D1010" i="1"/>
  <c r="H1010" i="1" s="1"/>
  <c r="C1010" i="1"/>
  <c r="G1009" i="1"/>
  <c r="D1009" i="1"/>
  <c r="H1009" i="1" s="1"/>
  <c r="C1009" i="1"/>
  <c r="D1008" i="1"/>
  <c r="C1008" i="1"/>
  <c r="G1007" i="1"/>
  <c r="D1007" i="1"/>
  <c r="H1007" i="1" s="1"/>
  <c r="C1007" i="1"/>
  <c r="D1006" i="1"/>
  <c r="H1006" i="1" s="1"/>
  <c r="C1006" i="1"/>
  <c r="G1005" i="1"/>
  <c r="D1005" i="1"/>
  <c r="H1005" i="1" s="1"/>
  <c r="C1005" i="1"/>
  <c r="D1004" i="1"/>
  <c r="C1004" i="1"/>
  <c r="G1003" i="1"/>
  <c r="D1003" i="1"/>
  <c r="H1003" i="1" s="1"/>
  <c r="C1003" i="1"/>
  <c r="D1002" i="1"/>
  <c r="H1002" i="1" s="1"/>
  <c r="C1002" i="1"/>
  <c r="G1001" i="1"/>
  <c r="D1001" i="1"/>
  <c r="H1001" i="1" s="1"/>
  <c r="C1001" i="1"/>
  <c r="D1000" i="1"/>
  <c r="C1000" i="1"/>
  <c r="G999" i="1"/>
  <c r="D999" i="1"/>
  <c r="H999" i="1" s="1"/>
  <c r="C999" i="1"/>
  <c r="D998" i="1"/>
  <c r="H998" i="1" s="1"/>
  <c r="C998" i="1"/>
  <c r="G997" i="1"/>
  <c r="D997" i="1"/>
  <c r="H997" i="1" s="1"/>
  <c r="C997" i="1"/>
  <c r="D996" i="1"/>
  <c r="C996" i="1"/>
  <c r="G995" i="1"/>
  <c r="D995" i="1"/>
  <c r="H995" i="1" s="1"/>
  <c r="C995" i="1"/>
  <c r="D994" i="1"/>
  <c r="H994" i="1" s="1"/>
  <c r="C994" i="1"/>
  <c r="G993" i="1"/>
  <c r="D993" i="1"/>
  <c r="H993" i="1" s="1"/>
  <c r="C993" i="1"/>
  <c r="D992" i="1"/>
  <c r="C992" i="1"/>
  <c r="G991" i="1"/>
  <c r="D991" i="1"/>
  <c r="H991" i="1" s="1"/>
  <c r="C991" i="1"/>
  <c r="D990" i="1"/>
  <c r="H990" i="1" s="1"/>
  <c r="C990" i="1"/>
  <c r="G989" i="1"/>
  <c r="D989" i="1"/>
  <c r="H989" i="1" s="1"/>
  <c r="C989" i="1"/>
  <c r="D988" i="1"/>
  <c r="C988" i="1"/>
  <c r="G987" i="1"/>
  <c r="D987" i="1"/>
  <c r="H987" i="1" s="1"/>
  <c r="C987" i="1"/>
  <c r="D986" i="1"/>
  <c r="H986" i="1" s="1"/>
  <c r="C986" i="1"/>
  <c r="D985" i="1"/>
  <c r="G983" i="1"/>
  <c r="D983" i="1"/>
  <c r="H983" i="1" s="1"/>
  <c r="C983" i="1"/>
  <c r="D982" i="1"/>
  <c r="C982" i="1"/>
  <c r="G981" i="1"/>
  <c r="D981" i="1"/>
  <c r="H981" i="1" s="1"/>
  <c r="C981" i="1"/>
  <c r="D980" i="1"/>
  <c r="H980" i="1" s="1"/>
  <c r="C980" i="1"/>
  <c r="G979" i="1"/>
  <c r="D979" i="1"/>
  <c r="H979" i="1" s="1"/>
  <c r="C979" i="1"/>
  <c r="D978" i="1"/>
  <c r="C978" i="1"/>
  <c r="G977" i="1"/>
  <c r="D977" i="1"/>
  <c r="H977" i="1" s="1"/>
  <c r="C977" i="1"/>
  <c r="D976" i="1"/>
  <c r="H976" i="1" s="1"/>
  <c r="C976" i="1"/>
  <c r="G975" i="1"/>
  <c r="D975" i="1"/>
  <c r="H975" i="1" s="1"/>
  <c r="C975" i="1"/>
  <c r="D974" i="1"/>
  <c r="C974" i="1"/>
  <c r="G973" i="1"/>
  <c r="D973" i="1"/>
  <c r="H973" i="1" s="1"/>
  <c r="C973" i="1"/>
  <c r="D972" i="1"/>
  <c r="H972" i="1" s="1"/>
  <c r="C972" i="1"/>
  <c r="G971" i="1"/>
  <c r="D971" i="1"/>
  <c r="H971" i="1" s="1"/>
  <c r="C971" i="1"/>
  <c r="D970" i="1"/>
  <c r="C970" i="1"/>
  <c r="G969" i="1"/>
  <c r="D969" i="1"/>
  <c r="H969" i="1" s="1"/>
  <c r="C969" i="1"/>
  <c r="D968" i="1"/>
  <c r="H968" i="1" s="1"/>
  <c r="C968" i="1"/>
  <c r="G967" i="1"/>
  <c r="D967" i="1"/>
  <c r="H967" i="1" s="1"/>
  <c r="C967" i="1"/>
  <c r="D966" i="1"/>
  <c r="C966" i="1"/>
  <c r="G965" i="1"/>
  <c r="D965" i="1"/>
  <c r="H965" i="1" s="1"/>
  <c r="C965" i="1"/>
  <c r="D964" i="1"/>
  <c r="H964" i="1" s="1"/>
  <c r="C964" i="1"/>
  <c r="G963" i="1"/>
  <c r="D963" i="1"/>
  <c r="H963" i="1" s="1"/>
  <c r="C963" i="1"/>
  <c r="D962" i="1"/>
  <c r="C962" i="1"/>
  <c r="G961" i="1"/>
  <c r="D961" i="1"/>
  <c r="H961" i="1" s="1"/>
  <c r="C961" i="1"/>
  <c r="D960" i="1"/>
  <c r="H960" i="1" s="1"/>
  <c r="C960" i="1"/>
  <c r="G959" i="1"/>
  <c r="D959" i="1"/>
  <c r="H959" i="1" s="1"/>
  <c r="C959" i="1"/>
  <c r="D958" i="1"/>
  <c r="C958" i="1"/>
  <c r="G957" i="1"/>
  <c r="D957" i="1"/>
  <c r="H957" i="1" s="1"/>
  <c r="C957" i="1"/>
  <c r="D956" i="1"/>
  <c r="H956" i="1" s="1"/>
  <c r="C956" i="1"/>
  <c r="G955" i="1"/>
  <c r="D955" i="1"/>
  <c r="H955" i="1" s="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G627" i="1" s="1"/>
  <c r="C627" i="1"/>
  <c r="H626" i="1"/>
  <c r="D626" i="1"/>
  <c r="G626" i="1" s="1"/>
  <c r="C626" i="1"/>
  <c r="D625" i="1"/>
  <c r="G625" i="1" s="1"/>
  <c r="C625" i="1"/>
  <c r="H624" i="1"/>
  <c r="D624" i="1"/>
  <c r="G624" i="1" s="1"/>
  <c r="C624" i="1"/>
  <c r="D623" i="1"/>
  <c r="G623" i="1" s="1"/>
  <c r="C623" i="1"/>
  <c r="H622" i="1"/>
  <c r="D622" i="1"/>
  <c r="G622" i="1" s="1"/>
  <c r="C622" i="1"/>
  <c r="D621" i="1"/>
  <c r="G621" i="1" s="1"/>
  <c r="C621" i="1"/>
  <c r="H620" i="1"/>
  <c r="D620" i="1"/>
  <c r="G620" i="1" s="1"/>
  <c r="C620" i="1"/>
  <c r="D619" i="1"/>
  <c r="D618" i="1"/>
  <c r="G618" i="1" s="1"/>
  <c r="C618" i="1"/>
  <c r="H617" i="1"/>
  <c r="D617" i="1"/>
  <c r="G617" i="1" s="1"/>
  <c r="C617" i="1"/>
  <c r="D616" i="1"/>
  <c r="G616" i="1" s="1"/>
  <c r="C616" i="1"/>
  <c r="H615" i="1"/>
  <c r="D615" i="1"/>
  <c r="G615" i="1" s="1"/>
  <c r="C615" i="1"/>
  <c r="D614" i="1"/>
  <c r="G614" i="1" s="1"/>
  <c r="C614" i="1"/>
  <c r="H613" i="1"/>
  <c r="D613" i="1"/>
  <c r="G613" i="1" s="1"/>
  <c r="C613" i="1"/>
  <c r="D612" i="1"/>
  <c r="G612" i="1" s="1"/>
  <c r="C612" i="1"/>
  <c r="H611" i="1"/>
  <c r="D611" i="1"/>
  <c r="G611" i="1" s="1"/>
  <c r="C611" i="1"/>
  <c r="D610" i="1"/>
  <c r="G610" i="1" s="1"/>
  <c r="C610" i="1"/>
  <c r="H609" i="1"/>
  <c r="D609" i="1"/>
  <c r="G609" i="1" s="1"/>
  <c r="C609" i="1"/>
  <c r="D608" i="1"/>
  <c r="G608" i="1" s="1"/>
  <c r="C608" i="1"/>
  <c r="H607" i="1"/>
  <c r="D607" i="1"/>
  <c r="G607" i="1" s="1"/>
  <c r="C607" i="1"/>
  <c r="D606" i="1"/>
  <c r="G606" i="1" s="1"/>
  <c r="C606" i="1"/>
  <c r="H605" i="1"/>
  <c r="D605" i="1"/>
  <c r="G605" i="1" s="1"/>
  <c r="C605" i="1"/>
  <c r="D604" i="1"/>
  <c r="G604" i="1" s="1"/>
  <c r="C604" i="1"/>
  <c r="H603" i="1"/>
  <c r="D603" i="1"/>
  <c r="G603" i="1" s="1"/>
  <c r="C603" i="1"/>
  <c r="D602" i="1"/>
  <c r="G602" i="1" s="1"/>
  <c r="C602" i="1"/>
  <c r="H601" i="1"/>
  <c r="D601" i="1"/>
  <c r="G601" i="1" s="1"/>
  <c r="C601" i="1"/>
  <c r="D600" i="1"/>
  <c r="G600" i="1" s="1"/>
  <c r="C600" i="1"/>
  <c r="H599" i="1"/>
  <c r="D599" i="1"/>
  <c r="G599" i="1" s="1"/>
  <c r="C599" i="1"/>
  <c r="D598" i="1"/>
  <c r="C598" i="1"/>
  <c r="H597" i="1"/>
  <c r="D597" i="1"/>
  <c r="G597" i="1" s="1"/>
  <c r="C597" i="1"/>
  <c r="D596" i="1"/>
  <c r="G596" i="1" s="1"/>
  <c r="C596" i="1"/>
  <c r="H595" i="1"/>
  <c r="D595" i="1"/>
  <c r="G595" i="1" s="1"/>
  <c r="C595" i="1"/>
  <c r="D594" i="1"/>
  <c r="C594" i="1"/>
  <c r="H593" i="1"/>
  <c r="D593" i="1"/>
  <c r="G593" i="1" s="1"/>
  <c r="C593" i="1"/>
  <c r="D592" i="1"/>
  <c r="G592" i="1" s="1"/>
  <c r="C592" i="1"/>
  <c r="H591" i="1"/>
  <c r="D591" i="1"/>
  <c r="G591" i="1" s="1"/>
  <c r="C591" i="1"/>
  <c r="D590" i="1"/>
  <c r="C590" i="1"/>
  <c r="H589" i="1"/>
  <c r="D589" i="1"/>
  <c r="G589" i="1" s="1"/>
  <c r="C589" i="1"/>
  <c r="D588" i="1"/>
  <c r="G588" i="1" s="1"/>
  <c r="C588" i="1"/>
  <c r="D587" i="1"/>
  <c r="H586" i="1"/>
  <c r="D586" i="1"/>
  <c r="G586" i="1" s="1"/>
  <c r="C586" i="1"/>
  <c r="D585" i="1"/>
  <c r="G585" i="1" s="1"/>
  <c r="C585" i="1"/>
  <c r="H584" i="1"/>
  <c r="D584" i="1"/>
  <c r="G584" i="1" s="1"/>
  <c r="C584" i="1"/>
  <c r="D583" i="1"/>
  <c r="C583" i="1"/>
  <c r="H582" i="1"/>
  <c r="D582" i="1"/>
  <c r="G582" i="1" s="1"/>
  <c r="C582" i="1"/>
  <c r="D581" i="1"/>
  <c r="G581" i="1" s="1"/>
  <c r="C581" i="1"/>
  <c r="H580" i="1"/>
  <c r="D580" i="1"/>
  <c r="G580" i="1" s="1"/>
  <c r="C580" i="1"/>
  <c r="D579" i="1"/>
  <c r="C579" i="1"/>
  <c r="H578" i="1"/>
  <c r="D578" i="1"/>
  <c r="G578" i="1" s="1"/>
  <c r="C578" i="1"/>
  <c r="D577" i="1"/>
  <c r="G577" i="1" s="1"/>
  <c r="C577" i="1"/>
  <c r="H576" i="1"/>
  <c r="D576" i="1"/>
  <c r="G576" i="1" s="1"/>
  <c r="C576" i="1"/>
  <c r="D575" i="1"/>
  <c r="C575" i="1"/>
  <c r="D574" i="1"/>
  <c r="H573" i="1"/>
  <c r="D573" i="1"/>
  <c r="G573" i="1" s="1"/>
  <c r="C573" i="1"/>
  <c r="D572" i="1"/>
  <c r="C572" i="1"/>
  <c r="H571" i="1"/>
  <c r="D571" i="1"/>
  <c r="G571" i="1" s="1"/>
  <c r="C571" i="1"/>
  <c r="D570" i="1"/>
  <c r="G570" i="1" s="1"/>
  <c r="C570" i="1"/>
  <c r="H569" i="1"/>
  <c r="D569" i="1"/>
  <c r="G569" i="1" s="1"/>
  <c r="C569" i="1"/>
  <c r="D568" i="1"/>
  <c r="C568" i="1"/>
  <c r="H567" i="1"/>
  <c r="D567" i="1"/>
  <c r="G567" i="1" s="1"/>
  <c r="C567" i="1"/>
  <c r="D566" i="1"/>
  <c r="G566" i="1" s="1"/>
  <c r="C566" i="1"/>
  <c r="H565" i="1"/>
  <c r="D565" i="1"/>
  <c r="G565" i="1" s="1"/>
  <c r="C565" i="1"/>
  <c r="D564" i="1"/>
  <c r="C564" i="1"/>
  <c r="H563" i="1"/>
  <c r="D563" i="1"/>
  <c r="G563" i="1" s="1"/>
  <c r="C563" i="1"/>
  <c r="D562" i="1"/>
  <c r="G562" i="1" s="1"/>
  <c r="C562" i="1"/>
  <c r="H561" i="1"/>
  <c r="D561" i="1"/>
  <c r="G561" i="1" s="1"/>
  <c r="C561" i="1"/>
  <c r="D560" i="1"/>
  <c r="C560" i="1"/>
  <c r="H559" i="1"/>
  <c r="D559" i="1"/>
  <c r="G559" i="1" s="1"/>
  <c r="C559" i="1"/>
  <c r="D558" i="1"/>
  <c r="G558" i="1" s="1"/>
  <c r="C558" i="1"/>
  <c r="H557" i="1"/>
  <c r="D557" i="1"/>
  <c r="G557" i="1" s="1"/>
  <c r="C557" i="1"/>
  <c r="D556" i="1"/>
  <c r="C556" i="1"/>
  <c r="H555" i="1"/>
  <c r="D555" i="1"/>
  <c r="G555" i="1" s="1"/>
  <c r="C555" i="1"/>
  <c r="D554" i="1"/>
  <c r="G554" i="1" s="1"/>
  <c r="C554" i="1"/>
  <c r="H553" i="1"/>
  <c r="D553" i="1"/>
  <c r="G553" i="1" s="1"/>
  <c r="C553" i="1"/>
  <c r="D552" i="1"/>
  <c r="C552" i="1"/>
  <c r="H551" i="1"/>
  <c r="D551" i="1"/>
  <c r="G551" i="1" s="1"/>
  <c r="C551" i="1"/>
  <c r="D550" i="1"/>
  <c r="G550" i="1" s="1"/>
  <c r="C550" i="1"/>
  <c r="H549" i="1"/>
  <c r="D549" i="1"/>
  <c r="G549" i="1" s="1"/>
  <c r="C549" i="1"/>
  <c r="D548" i="1"/>
  <c r="C548" i="1"/>
  <c r="H547" i="1"/>
  <c r="D547" i="1"/>
  <c r="G547" i="1" s="1"/>
  <c r="C547" i="1"/>
  <c r="D546" i="1"/>
  <c r="G546" i="1" s="1"/>
  <c r="C546" i="1"/>
  <c r="H545" i="1"/>
  <c r="D545" i="1"/>
  <c r="G545" i="1" s="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D413" i="1"/>
  <c r="D412" i="1"/>
  <c r="C412" i="1"/>
  <c r="G412" i="1" s="1"/>
  <c r="D411" i="1"/>
  <c r="D406" i="1"/>
  <c r="C406" i="1"/>
  <c r="H406" i="1" s="1"/>
  <c r="H405" i="1"/>
  <c r="D405" i="1"/>
  <c r="C405" i="1"/>
  <c r="G405" i="1" s="1"/>
  <c r="G404" i="1"/>
  <c r="D404" i="1"/>
  <c r="C404" i="1"/>
  <c r="H404" i="1" s="1"/>
  <c r="D402"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D366" i="1"/>
  <c r="H366" i="1" s="1"/>
  <c r="C366" i="1"/>
  <c r="D365" i="1"/>
  <c r="H365" i="1" s="1"/>
  <c r="C365" i="1"/>
  <c r="G364" i="1"/>
  <c r="D364" i="1"/>
  <c r="H364" i="1" s="1"/>
  <c r="C364" i="1"/>
  <c r="D363" i="1"/>
  <c r="H363" i="1" s="1"/>
  <c r="C363" i="1"/>
  <c r="D362" i="1"/>
  <c r="H362" i="1" s="1"/>
  <c r="C362" i="1"/>
  <c r="D361" i="1"/>
  <c r="H361" i="1" s="1"/>
  <c r="C361" i="1"/>
  <c r="G360" i="1"/>
  <c r="D360" i="1"/>
  <c r="H360" i="1" s="1"/>
  <c r="C360" i="1"/>
  <c r="D359" i="1"/>
  <c r="H359" i="1" s="1"/>
  <c r="C359" i="1"/>
  <c r="D358" i="1"/>
  <c r="H357" i="1"/>
  <c r="D357" i="1"/>
  <c r="G357" i="1" s="1"/>
  <c r="C357" i="1"/>
  <c r="D356" i="1"/>
  <c r="G356" i="1" s="1"/>
  <c r="C356" i="1"/>
  <c r="D355" i="1"/>
  <c r="G355" i="1" s="1"/>
  <c r="C355" i="1"/>
  <c r="D354" i="1"/>
  <c r="G354" i="1" s="1"/>
  <c r="C354" i="1"/>
  <c r="H353" i="1"/>
  <c r="D353" i="1"/>
  <c r="G353" i="1" s="1"/>
  <c r="C353" i="1"/>
  <c r="D352" i="1"/>
  <c r="G352" i="1" s="1"/>
  <c r="C352" i="1"/>
  <c r="D351" i="1"/>
  <c r="G351" i="1" s="1"/>
  <c r="C351" i="1"/>
  <c r="D350" i="1"/>
  <c r="G350" i="1" s="1"/>
  <c r="C350" i="1"/>
  <c r="H349" i="1"/>
  <c r="D349" i="1"/>
  <c r="G349" i="1" s="1"/>
  <c r="C349" i="1"/>
  <c r="D348" i="1"/>
  <c r="G348" i="1" s="1"/>
  <c r="C348" i="1"/>
  <c r="D347" i="1"/>
  <c r="G347" i="1" s="1"/>
  <c r="C347" i="1"/>
  <c r="D346" i="1"/>
  <c r="D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D305" i="1"/>
  <c r="H305" i="1" s="1"/>
  <c r="C305" i="1"/>
  <c r="G304" i="1"/>
  <c r="D304" i="1"/>
  <c r="H304" i="1" s="1"/>
  <c r="C304" i="1"/>
  <c r="D303" i="1"/>
  <c r="H303" i="1" s="1"/>
  <c r="C303" i="1"/>
  <c r="D302" i="1"/>
  <c r="H302" i="1" s="1"/>
  <c r="C302" i="1"/>
  <c r="D301" i="1"/>
  <c r="H301" i="1" s="1"/>
  <c r="C301" i="1"/>
  <c r="G300" i="1"/>
  <c r="D300" i="1"/>
  <c r="H300" i="1" s="1"/>
  <c r="C300" i="1"/>
  <c r="D299" i="1"/>
  <c r="H299" i="1" s="1"/>
  <c r="C299" i="1"/>
  <c r="D298" i="1"/>
  <c r="H298" i="1" s="1"/>
  <c r="C298" i="1"/>
  <c r="D297" i="1"/>
  <c r="H297" i="1" s="1"/>
  <c r="C297" i="1"/>
  <c r="G296" i="1"/>
  <c r="D296" i="1"/>
  <c r="H296" i="1" s="1"/>
  <c r="C296" i="1"/>
  <c r="D295" i="1"/>
  <c r="H295" i="1" s="1"/>
  <c r="C295" i="1"/>
  <c r="D294" i="1"/>
  <c r="D293" i="1"/>
  <c r="G292" i="1"/>
  <c r="D292" i="1"/>
  <c r="C292" i="1"/>
  <c r="H292" i="1" s="1"/>
  <c r="D291" i="1"/>
  <c r="G291" i="1" s="1"/>
  <c r="C291" i="1"/>
  <c r="D290" i="1"/>
  <c r="C290" i="1"/>
  <c r="H290" i="1" s="1"/>
  <c r="D289" i="1"/>
  <c r="C289" i="1"/>
  <c r="D288" i="1"/>
  <c r="C288" i="1"/>
  <c r="H288" i="1" s="1"/>
  <c r="G284" i="1"/>
  <c r="D284" i="1"/>
  <c r="C284" i="1"/>
  <c r="H284" i="1" s="1"/>
  <c r="D283" i="1"/>
  <c r="G283" i="1" s="1"/>
  <c r="C283" i="1"/>
  <c r="D282" i="1"/>
  <c r="C282" i="1"/>
  <c r="H282" i="1" s="1"/>
  <c r="D281" i="1"/>
  <c r="C281" i="1"/>
  <c r="H281" i="1" s="1"/>
  <c r="G280" i="1"/>
  <c r="D280" i="1"/>
  <c r="C280" i="1"/>
  <c r="H280" i="1" s="1"/>
  <c r="D279" i="1"/>
  <c r="G279" i="1" s="1"/>
  <c r="C279" i="1"/>
  <c r="D278" i="1"/>
  <c r="C278" i="1"/>
  <c r="H278" i="1" s="1"/>
  <c r="D277" i="1"/>
  <c r="C277" i="1"/>
  <c r="H277" i="1" s="1"/>
  <c r="G276" i="1"/>
  <c r="D276" i="1"/>
  <c r="C276" i="1"/>
  <c r="H276" i="1" s="1"/>
  <c r="D275" i="1"/>
  <c r="G275" i="1" s="1"/>
  <c r="C275" i="1"/>
  <c r="D274" i="1"/>
  <c r="C274" i="1"/>
  <c r="H274" i="1" s="1"/>
  <c r="D273" i="1"/>
  <c r="C273" i="1"/>
  <c r="H273" i="1" s="1"/>
  <c r="G272" i="1"/>
  <c r="D272" i="1"/>
  <c r="C272" i="1"/>
  <c r="H272" i="1" s="1"/>
  <c r="D271" i="1"/>
  <c r="G271" i="1" s="1"/>
  <c r="C271" i="1"/>
  <c r="D270" i="1"/>
  <c r="C270" i="1"/>
  <c r="H270" i="1" s="1"/>
  <c r="D269" i="1"/>
  <c r="C269" i="1"/>
  <c r="H269" i="1" s="1"/>
  <c r="G268" i="1"/>
  <c r="D268" i="1"/>
  <c r="C268" i="1"/>
  <c r="H268" i="1" s="1"/>
  <c r="D267" i="1"/>
  <c r="G267" i="1" s="1"/>
  <c r="C267" i="1"/>
  <c r="D266" i="1"/>
  <c r="C266" i="1"/>
  <c r="H266" i="1" s="1"/>
  <c r="D265" i="1"/>
  <c r="C265" i="1"/>
  <c r="H265" i="1" s="1"/>
  <c r="G264" i="1"/>
  <c r="D264" i="1"/>
  <c r="C264" i="1"/>
  <c r="H264" i="1" s="1"/>
  <c r="D263" i="1"/>
  <c r="G263" i="1" s="1"/>
  <c r="C263" i="1"/>
  <c r="D262" i="1"/>
  <c r="C262" i="1"/>
  <c r="H262" i="1" s="1"/>
  <c r="D261" i="1"/>
  <c r="C261" i="1"/>
  <c r="H261" i="1" s="1"/>
  <c r="G260" i="1"/>
  <c r="D260" i="1"/>
  <c r="C260" i="1"/>
  <c r="H260" i="1" s="1"/>
  <c r="D258" i="1"/>
  <c r="C258" i="1"/>
  <c r="H258" i="1" s="1"/>
  <c r="D257" i="1"/>
  <c r="C257" i="1"/>
  <c r="H257" i="1" s="1"/>
  <c r="G256" i="1"/>
  <c r="D256" i="1"/>
  <c r="C256" i="1"/>
  <c r="H256" i="1" s="1"/>
  <c r="D255" i="1"/>
  <c r="G255" i="1" s="1"/>
  <c r="C255" i="1"/>
  <c r="D254" i="1"/>
  <c r="C254" i="1"/>
  <c r="H254" i="1" s="1"/>
  <c r="D253" i="1"/>
  <c r="C253" i="1"/>
  <c r="H253" i="1" s="1"/>
  <c r="G252" i="1"/>
  <c r="D252" i="1"/>
  <c r="C252" i="1"/>
  <c r="H252" i="1" s="1"/>
  <c r="D251" i="1"/>
  <c r="G251" i="1" s="1"/>
  <c r="C251" i="1"/>
  <c r="D250" i="1"/>
  <c r="C250" i="1"/>
  <c r="H250" i="1" s="1"/>
  <c r="D249" i="1"/>
  <c r="C249" i="1"/>
  <c r="H249" i="1" s="1"/>
  <c r="D248" i="1"/>
  <c r="D247" i="1"/>
  <c r="G247" i="1" s="1"/>
  <c r="C247" i="1"/>
  <c r="D246" i="1"/>
  <c r="C246" i="1"/>
  <c r="H246" i="1" s="1"/>
  <c r="D245" i="1"/>
  <c r="C245" i="1"/>
  <c r="H245" i="1" s="1"/>
  <c r="G244" i="1"/>
  <c r="D244" i="1"/>
  <c r="C244" i="1"/>
  <c r="H244" i="1" s="1"/>
  <c r="D243" i="1"/>
  <c r="G243" i="1" s="1"/>
  <c r="C243" i="1"/>
  <c r="D242" i="1"/>
  <c r="C242" i="1"/>
  <c r="H242" i="1" s="1"/>
  <c r="D241" i="1"/>
  <c r="C241" i="1"/>
  <c r="H241" i="1" s="1"/>
  <c r="G240" i="1"/>
  <c r="D240" i="1"/>
  <c r="C240" i="1"/>
  <c r="H240" i="1" s="1"/>
  <c r="D239" i="1"/>
  <c r="G239" i="1" s="1"/>
  <c r="C239" i="1"/>
  <c r="D238" i="1"/>
  <c r="C238" i="1"/>
  <c r="H238" i="1" s="1"/>
  <c r="D237" i="1"/>
  <c r="C237" i="1"/>
  <c r="H237" i="1" s="1"/>
  <c r="G236" i="1"/>
  <c r="D236" i="1"/>
  <c r="C236" i="1"/>
  <c r="H236" i="1" s="1"/>
  <c r="D235" i="1"/>
  <c r="G235" i="1" s="1"/>
  <c r="C235" i="1"/>
  <c r="D234" i="1"/>
  <c r="C234" i="1"/>
  <c r="H234" i="1" s="1"/>
  <c r="D233" i="1"/>
  <c r="C233" i="1"/>
  <c r="H233" i="1" s="1"/>
  <c r="G232" i="1"/>
  <c r="D232" i="1"/>
  <c r="C232" i="1"/>
  <c r="H232" i="1" s="1"/>
  <c r="D231" i="1"/>
  <c r="G231" i="1" s="1"/>
  <c r="C231" i="1"/>
  <c r="D230" i="1"/>
  <c r="C230" i="1"/>
  <c r="H230" i="1" s="1"/>
  <c r="D229" i="1"/>
  <c r="C229" i="1"/>
  <c r="H229" i="1" s="1"/>
  <c r="G228" i="1"/>
  <c r="D228" i="1"/>
  <c r="C228" i="1"/>
  <c r="H228" i="1" s="1"/>
  <c r="D227" i="1"/>
  <c r="G227" i="1" s="1"/>
  <c r="C227" i="1"/>
  <c r="D226" i="1"/>
  <c r="C226" i="1"/>
  <c r="H226" i="1" s="1"/>
  <c r="D225" i="1"/>
  <c r="C225" i="1"/>
  <c r="H225" i="1" s="1"/>
  <c r="G224" i="1"/>
  <c r="D224" i="1"/>
  <c r="C224" i="1"/>
  <c r="H224" i="1" s="1"/>
  <c r="D223" i="1"/>
  <c r="G223" i="1" s="1"/>
  <c r="C223" i="1"/>
  <c r="D222" i="1"/>
  <c r="C222" i="1"/>
  <c r="H222" i="1" s="1"/>
  <c r="D221" i="1"/>
  <c r="C221" i="1"/>
  <c r="H221" i="1" s="1"/>
  <c r="D220" i="1"/>
  <c r="D219" i="1"/>
  <c r="G219" i="1" s="1"/>
  <c r="C219" i="1"/>
  <c r="D218" i="1"/>
  <c r="C218" i="1"/>
  <c r="H218" i="1" s="1"/>
  <c r="D217" i="1"/>
  <c r="C217" i="1"/>
  <c r="H217" i="1" s="1"/>
  <c r="G216" i="1"/>
  <c r="D216" i="1"/>
  <c r="C216" i="1"/>
  <c r="H216" i="1" s="1"/>
  <c r="D215" i="1"/>
  <c r="G215" i="1" s="1"/>
  <c r="C215" i="1"/>
  <c r="D214" i="1"/>
  <c r="C214" i="1"/>
  <c r="H214" i="1" s="1"/>
  <c r="D213" i="1"/>
  <c r="C213" i="1"/>
  <c r="H213" i="1" s="1"/>
  <c r="G212" i="1"/>
  <c r="D212" i="1"/>
  <c r="C212" i="1"/>
  <c r="H212" i="1" s="1"/>
  <c r="D211" i="1"/>
  <c r="D210" i="1"/>
  <c r="C210" i="1"/>
  <c r="H210" i="1" s="1"/>
  <c r="D209" i="1"/>
  <c r="C209" i="1"/>
  <c r="H209" i="1" s="1"/>
  <c r="G208" i="1"/>
  <c r="D208" i="1"/>
  <c r="C208" i="1"/>
  <c r="H208" i="1" s="1"/>
  <c r="D207" i="1"/>
  <c r="G207" i="1" s="1"/>
  <c r="C207" i="1"/>
  <c r="D206" i="1"/>
  <c r="C206" i="1"/>
  <c r="H206" i="1" s="1"/>
  <c r="D205" i="1"/>
  <c r="C205" i="1"/>
  <c r="H205" i="1" s="1"/>
  <c r="G204" i="1"/>
  <c r="D204" i="1"/>
  <c r="C204" i="1"/>
  <c r="H204" i="1" s="1"/>
  <c r="D203" i="1"/>
  <c r="G203" i="1" s="1"/>
  <c r="C203" i="1"/>
  <c r="D202" i="1"/>
  <c r="C202" i="1"/>
  <c r="H202" i="1" s="1"/>
  <c r="D201" i="1"/>
  <c r="C201" i="1"/>
  <c r="H201" i="1" s="1"/>
  <c r="G200" i="1"/>
  <c r="D200" i="1"/>
  <c r="C200" i="1"/>
  <c r="H200" i="1" s="1"/>
  <c r="D199" i="1"/>
  <c r="G199" i="1" s="1"/>
  <c r="C199" i="1"/>
  <c r="D198" i="1"/>
  <c r="C198" i="1"/>
  <c r="H198" i="1" s="1"/>
  <c r="D197" i="1"/>
  <c r="C197" i="1"/>
  <c r="H197" i="1" s="1"/>
  <c r="G196" i="1"/>
  <c r="D196" i="1"/>
  <c r="C196" i="1"/>
  <c r="H196" i="1" s="1"/>
  <c r="D195" i="1"/>
  <c r="G195" i="1" s="1"/>
  <c r="C195" i="1"/>
  <c r="D194" i="1"/>
  <c r="C194" i="1"/>
  <c r="H194" i="1" s="1"/>
  <c r="D193" i="1"/>
  <c r="C193" i="1"/>
  <c r="H193" i="1" s="1"/>
  <c r="D192" i="1"/>
  <c r="D191" i="1"/>
  <c r="G191" i="1" s="1"/>
  <c r="C191" i="1"/>
  <c r="D190" i="1"/>
  <c r="C190" i="1"/>
  <c r="H190" i="1" s="1"/>
  <c r="D189" i="1"/>
  <c r="C189" i="1"/>
  <c r="H189" i="1" s="1"/>
  <c r="G188" i="1"/>
  <c r="D188" i="1"/>
  <c r="C188" i="1"/>
  <c r="H188" i="1" s="1"/>
  <c r="D187" i="1"/>
  <c r="G187" i="1" s="1"/>
  <c r="C187" i="1"/>
  <c r="D186" i="1"/>
  <c r="C186" i="1"/>
  <c r="H186" i="1" s="1"/>
  <c r="D185" i="1"/>
  <c r="C185" i="1"/>
  <c r="H185" i="1" s="1"/>
  <c r="G184" i="1"/>
  <c r="D184" i="1"/>
  <c r="C184" i="1"/>
  <c r="H184" i="1" s="1"/>
  <c r="D183" i="1"/>
  <c r="G183" i="1" s="1"/>
  <c r="C183" i="1"/>
  <c r="D182" i="1"/>
  <c r="C182" i="1"/>
  <c r="H182" i="1" s="1"/>
  <c r="D181" i="1"/>
  <c r="C181" i="1"/>
  <c r="H181" i="1" s="1"/>
  <c r="G180" i="1"/>
  <c r="D180" i="1"/>
  <c r="C180" i="1"/>
  <c r="H180" i="1" s="1"/>
  <c r="D179" i="1"/>
  <c r="G179" i="1" s="1"/>
  <c r="C179" i="1"/>
  <c r="D178" i="1"/>
  <c r="C178" i="1"/>
  <c r="H178" i="1" s="1"/>
  <c r="D177" i="1"/>
  <c r="C177" i="1"/>
  <c r="H177" i="1" s="1"/>
  <c r="G176" i="1"/>
  <c r="D176" i="1"/>
  <c r="C176" i="1"/>
  <c r="H176" i="1" s="1"/>
  <c r="D175" i="1"/>
  <c r="G175" i="1" s="1"/>
  <c r="C175" i="1"/>
  <c r="D174" i="1"/>
  <c r="C174" i="1"/>
  <c r="H174" i="1" s="1"/>
  <c r="D173" i="1"/>
  <c r="C173" i="1"/>
  <c r="H173" i="1" s="1"/>
  <c r="G172" i="1"/>
  <c r="D172" i="1"/>
  <c r="C172" i="1"/>
  <c r="H172" i="1" s="1"/>
  <c r="D171" i="1"/>
  <c r="G171" i="1" s="1"/>
  <c r="C171" i="1"/>
  <c r="D170" i="1"/>
  <c r="C170" i="1"/>
  <c r="H170" i="1" s="1"/>
  <c r="D169" i="1"/>
  <c r="C169" i="1"/>
  <c r="H169" i="1" s="1"/>
  <c r="G168" i="1"/>
  <c r="D168" i="1"/>
  <c r="C168" i="1"/>
  <c r="H168" i="1" s="1"/>
  <c r="D167" i="1"/>
  <c r="G167" i="1" s="1"/>
  <c r="C167" i="1"/>
  <c r="D166" i="1"/>
  <c r="C166" i="1"/>
  <c r="H166" i="1" s="1"/>
  <c r="D165" i="1"/>
  <c r="C165" i="1"/>
  <c r="H165" i="1" s="1"/>
  <c r="G164" i="1"/>
  <c r="D164" i="1"/>
  <c r="C164" i="1"/>
  <c r="H164" i="1" s="1"/>
  <c r="D163" i="1"/>
  <c r="G163" i="1" s="1"/>
  <c r="C163" i="1"/>
  <c r="D162" i="1"/>
  <c r="C162" i="1"/>
  <c r="H162" i="1" s="1"/>
  <c r="D161" i="1"/>
  <c r="C161" i="1"/>
  <c r="H161" i="1" s="1"/>
  <c r="G160" i="1"/>
  <c r="D160" i="1"/>
  <c r="C160" i="1"/>
  <c r="H160" i="1" s="1"/>
  <c r="D158" i="1"/>
  <c r="C158" i="1"/>
  <c r="H158" i="1" s="1"/>
  <c r="D157" i="1"/>
  <c r="C157" i="1"/>
  <c r="H157" i="1" s="1"/>
  <c r="G156" i="1"/>
  <c r="D156" i="1"/>
  <c r="C156" i="1"/>
  <c r="H156" i="1" s="1"/>
  <c r="D155" i="1"/>
  <c r="G155" i="1" s="1"/>
  <c r="C155" i="1"/>
  <c r="D154" i="1"/>
  <c r="C154" i="1"/>
  <c r="H154" i="1" s="1"/>
  <c r="D153" i="1"/>
  <c r="C153" i="1"/>
  <c r="H153" i="1" s="1"/>
  <c r="G152" i="1"/>
  <c r="D152" i="1"/>
  <c r="C152" i="1"/>
  <c r="H152" i="1" s="1"/>
  <c r="D151" i="1"/>
  <c r="G151" i="1" s="1"/>
  <c r="C151" i="1"/>
  <c r="D150" i="1"/>
  <c r="C150" i="1"/>
  <c r="H150" i="1" s="1"/>
  <c r="D149" i="1"/>
  <c r="C149" i="1"/>
  <c r="H149" i="1" s="1"/>
  <c r="G148" i="1"/>
  <c r="D148" i="1"/>
  <c r="C148" i="1"/>
  <c r="H148" i="1" s="1"/>
  <c r="D146" i="1"/>
  <c r="C146" i="1"/>
  <c r="H146" i="1" s="1"/>
  <c r="D145" i="1"/>
  <c r="C145" i="1"/>
  <c r="H145" i="1" s="1"/>
  <c r="G144" i="1"/>
  <c r="D144" i="1"/>
  <c r="C144" i="1"/>
  <c r="H144" i="1" s="1"/>
  <c r="D143" i="1"/>
  <c r="G143" i="1" s="1"/>
  <c r="C143" i="1"/>
  <c r="D142" i="1"/>
  <c r="C142" i="1"/>
  <c r="H142" i="1" s="1"/>
  <c r="D141" i="1"/>
  <c r="C141" i="1"/>
  <c r="H141" i="1" s="1"/>
  <c r="G140" i="1"/>
  <c r="D140" i="1"/>
  <c r="C140" i="1"/>
  <c r="H140" i="1" s="1"/>
  <c r="D139" i="1"/>
  <c r="G139" i="1" s="1"/>
  <c r="C139" i="1"/>
  <c r="D138" i="1"/>
  <c r="C138" i="1"/>
  <c r="H138" i="1" s="1"/>
  <c r="D137" i="1"/>
  <c r="C137" i="1"/>
  <c r="H137" i="1" s="1"/>
  <c r="H136" i="1"/>
  <c r="D136" i="1"/>
  <c r="C136" i="1"/>
  <c r="G136" i="1" s="1"/>
  <c r="C135" i="1"/>
  <c r="H134" i="1"/>
  <c r="D134" i="1"/>
  <c r="C134" i="1"/>
  <c r="G134" i="1" s="1"/>
  <c r="H133" i="1"/>
  <c r="D133" i="1"/>
  <c r="C133" i="1"/>
  <c r="G133" i="1" s="1"/>
  <c r="D132" i="1"/>
  <c r="C132" i="1"/>
  <c r="G132" i="1" s="1"/>
  <c r="H131" i="1"/>
  <c r="D131" i="1"/>
  <c r="C131" i="1"/>
  <c r="G131" i="1" s="1"/>
  <c r="D130" i="1"/>
  <c r="C130" i="1"/>
  <c r="G130" i="1" s="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D76" i="1"/>
  <c r="C76" i="1"/>
  <c r="G76" i="1" s="1"/>
  <c r="H75" i="1"/>
  <c r="D75" i="1"/>
  <c r="C75" i="1"/>
  <c r="G75" i="1" s="1"/>
  <c r="H74" i="1"/>
  <c r="D74" i="1"/>
  <c r="C74" i="1"/>
  <c r="G74" i="1" s="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33" i="9" l="1"/>
  <c r="B33" i="9" s="1"/>
  <c r="F217" i="9"/>
  <c r="G1247" i="1"/>
  <c r="D68" i="5"/>
  <c r="C1046" i="1" s="1"/>
  <c r="E237" i="5"/>
  <c r="C1227" i="1"/>
  <c r="G1228" i="1"/>
  <c r="G1224" i="1"/>
  <c r="G1223" i="1"/>
  <c r="G1264" i="1"/>
  <c r="H1241" i="1"/>
  <c r="H1481" i="1"/>
  <c r="G1576" i="1"/>
  <c r="G406" i="1"/>
  <c r="H413" i="1"/>
  <c r="G413" i="1"/>
  <c r="F418" i="4"/>
  <c r="C1124" i="1"/>
  <c r="E285" i="9"/>
  <c r="B285" i="9" s="1"/>
  <c r="E297" i="9"/>
  <c r="B297" i="9" s="1"/>
  <c r="E27" i="9"/>
  <c r="B27" i="9" s="1"/>
  <c r="E286" i="9"/>
  <c r="B286" i="9" s="1"/>
  <c r="E295" i="9"/>
  <c r="B295" i="9" s="1"/>
  <c r="F107" i="6"/>
  <c r="G1403" i="1"/>
  <c r="F215" i="9"/>
  <c r="B215" i="9" s="1"/>
  <c r="H132" i="1"/>
  <c r="H130" i="1"/>
  <c r="H412" i="1"/>
  <c r="G411" i="1"/>
  <c r="H411" i="1"/>
  <c r="E273" i="9"/>
  <c r="B273" i="9" s="1"/>
  <c r="D644" i="4"/>
  <c r="G288" i="1"/>
  <c r="H73" i="1"/>
  <c r="H76" i="1"/>
  <c r="H289" i="1"/>
  <c r="E644" i="4"/>
  <c r="D638" i="1" s="1"/>
  <c r="H455" i="1"/>
  <c r="G455" i="1"/>
  <c r="H457" i="1"/>
  <c r="G457" i="1"/>
  <c r="H459" i="1"/>
  <c r="G459" i="1"/>
  <c r="H461" i="1"/>
  <c r="G461" i="1"/>
  <c r="H463" i="1"/>
  <c r="G463" i="1"/>
  <c r="H465" i="1"/>
  <c r="G465" i="1"/>
  <c r="G548" i="1"/>
  <c r="H548" i="1"/>
  <c r="G556" i="1"/>
  <c r="H556" i="1"/>
  <c r="G564" i="1"/>
  <c r="H564" i="1"/>
  <c r="G572" i="1"/>
  <c r="H572" i="1"/>
  <c r="G579" i="1"/>
  <c r="H579" i="1"/>
  <c r="G295" i="1"/>
  <c r="G299" i="1"/>
  <c r="G303"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H348" i="1"/>
  <c r="H352" i="1"/>
  <c r="H356" i="1"/>
  <c r="G359" i="1"/>
  <c r="G363" i="1"/>
  <c r="G594" i="1"/>
  <c r="H594" i="1"/>
  <c r="G138" i="1"/>
  <c r="G142" i="1"/>
  <c r="G150" i="1"/>
  <c r="G162" i="1"/>
  <c r="G166"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298" i="1"/>
  <c r="G302" i="1"/>
  <c r="H347" i="1"/>
  <c r="H351" i="1"/>
  <c r="H355" i="1"/>
  <c r="G362" i="1"/>
  <c r="G366" i="1"/>
  <c r="H454" i="1"/>
  <c r="G454" i="1"/>
  <c r="H456" i="1"/>
  <c r="G456" i="1"/>
  <c r="H458" i="1"/>
  <c r="G458" i="1"/>
  <c r="H460" i="1"/>
  <c r="G460" i="1"/>
  <c r="H462" i="1"/>
  <c r="G462" i="1"/>
  <c r="H464" i="1"/>
  <c r="G464" i="1"/>
  <c r="G552" i="1"/>
  <c r="H552" i="1"/>
  <c r="G560" i="1"/>
  <c r="H560" i="1"/>
  <c r="G568" i="1"/>
  <c r="H568" i="1"/>
  <c r="G575" i="1"/>
  <c r="H575" i="1"/>
  <c r="G583" i="1"/>
  <c r="H583" i="1"/>
  <c r="G146" i="1"/>
  <c r="G154" i="1"/>
  <c r="G158" i="1"/>
  <c r="G170" i="1"/>
  <c r="G174" i="1"/>
  <c r="G178" i="1"/>
  <c r="G137" i="1"/>
  <c r="H139" i="1"/>
  <c r="G141"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G213" i="1"/>
  <c r="H215" i="1"/>
  <c r="G217" i="1"/>
  <c r="H219" i="1"/>
  <c r="G221" i="1"/>
  <c r="H223" i="1"/>
  <c r="G225" i="1"/>
  <c r="H227" i="1"/>
  <c r="G229" i="1"/>
  <c r="H231" i="1"/>
  <c r="G233" i="1"/>
  <c r="H235" i="1"/>
  <c r="G237" i="1"/>
  <c r="H239" i="1"/>
  <c r="G241" i="1"/>
  <c r="H243" i="1"/>
  <c r="G245" i="1"/>
  <c r="H247" i="1"/>
  <c r="G249" i="1"/>
  <c r="H251" i="1"/>
  <c r="G253" i="1"/>
  <c r="H255" i="1"/>
  <c r="G257" i="1"/>
  <c r="G261" i="1"/>
  <c r="H263" i="1"/>
  <c r="G265" i="1"/>
  <c r="H267" i="1"/>
  <c r="G269" i="1"/>
  <c r="H271" i="1"/>
  <c r="G273" i="1"/>
  <c r="H275" i="1"/>
  <c r="G277" i="1"/>
  <c r="H279" i="1"/>
  <c r="G281" i="1"/>
  <c r="H283" i="1"/>
  <c r="G289" i="1"/>
  <c r="H291" i="1"/>
  <c r="G297" i="1"/>
  <c r="G301" i="1"/>
  <c r="G305" i="1"/>
  <c r="H350" i="1"/>
  <c r="H354" i="1"/>
  <c r="G361" i="1"/>
  <c r="G365" i="1"/>
  <c r="G590" i="1"/>
  <c r="H590" i="1"/>
  <c r="G598" i="1"/>
  <c r="H59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62" i="1"/>
  <c r="G962" i="1"/>
  <c r="H970" i="1"/>
  <c r="G970" i="1"/>
  <c r="H978" i="1"/>
  <c r="G978" i="1"/>
  <c r="H992" i="1"/>
  <c r="G992" i="1"/>
  <c r="H1000" i="1"/>
  <c r="G1000" i="1"/>
  <c r="H1008" i="1"/>
  <c r="G1008" i="1"/>
  <c r="H1016" i="1"/>
  <c r="G1016" i="1"/>
  <c r="H1024" i="1"/>
  <c r="G1024" i="1"/>
  <c r="H1032" i="1"/>
  <c r="G1032" i="1"/>
  <c r="H1040" i="1"/>
  <c r="G1040" i="1"/>
  <c r="H1154" i="1"/>
  <c r="G1154" i="1"/>
  <c r="H1162" i="1"/>
  <c r="G1162" i="1"/>
  <c r="H1174" i="1"/>
  <c r="G1174" i="1"/>
  <c r="H1182" i="1"/>
  <c r="G1182" i="1"/>
  <c r="H1190" i="1"/>
  <c r="G1190" i="1"/>
  <c r="H1198" i="1"/>
  <c r="G1198" i="1"/>
  <c r="H1206" i="1"/>
  <c r="G1206" i="1"/>
  <c r="H1218" i="1"/>
  <c r="G1218" i="1"/>
  <c r="H1476" i="1"/>
  <c r="G1476" i="1"/>
  <c r="J1476" i="1"/>
  <c r="H602" i="1"/>
  <c r="H606" i="1"/>
  <c r="H610" i="1"/>
  <c r="H614" i="1"/>
  <c r="H618" i="1"/>
  <c r="H621" i="1"/>
  <c r="H625" i="1"/>
  <c r="H628" i="1"/>
  <c r="G628" i="1"/>
  <c r="H631" i="1"/>
  <c r="G631" i="1"/>
  <c r="H1052" i="1"/>
  <c r="G1052" i="1"/>
  <c r="H1060" i="1"/>
  <c r="G1060" i="1"/>
  <c r="H1115" i="1"/>
  <c r="G1115" i="1"/>
  <c r="H1120" i="1"/>
  <c r="G1120" i="1"/>
  <c r="H1127" i="1"/>
  <c r="G1127" i="1"/>
  <c r="H1135" i="1"/>
  <c r="G1135" i="1"/>
  <c r="H1143" i="1"/>
  <c r="G1143" i="1"/>
  <c r="H1151" i="1"/>
  <c r="G115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8" i="1"/>
  <c r="G958" i="1"/>
  <c r="H966" i="1"/>
  <c r="G966" i="1"/>
  <c r="H974" i="1"/>
  <c r="G974" i="1"/>
  <c r="H982" i="1"/>
  <c r="G982" i="1"/>
  <c r="H988" i="1"/>
  <c r="G988" i="1"/>
  <c r="H996" i="1"/>
  <c r="G996" i="1"/>
  <c r="H1004" i="1"/>
  <c r="G1004" i="1"/>
  <c r="H1012" i="1"/>
  <c r="G1012" i="1"/>
  <c r="H1020" i="1"/>
  <c r="G1020" i="1"/>
  <c r="H1028" i="1"/>
  <c r="G1028" i="1"/>
  <c r="H1036" i="1"/>
  <c r="G1036" i="1"/>
  <c r="H1044" i="1"/>
  <c r="G1044" i="1"/>
  <c r="H546" i="1"/>
  <c r="H550" i="1"/>
  <c r="H554" i="1"/>
  <c r="H558" i="1"/>
  <c r="H562" i="1"/>
  <c r="H566" i="1"/>
  <c r="H570" i="1"/>
  <c r="H577" i="1"/>
  <c r="H581" i="1"/>
  <c r="H585" i="1"/>
  <c r="H588" i="1"/>
  <c r="H592" i="1"/>
  <c r="H596" i="1"/>
  <c r="H600" i="1"/>
  <c r="H604" i="1"/>
  <c r="H608" i="1"/>
  <c r="H612" i="1"/>
  <c r="H616" i="1"/>
  <c r="H623" i="1"/>
  <c r="H627" i="1"/>
  <c r="H632" i="1"/>
  <c r="G632" i="1"/>
  <c r="H1048" i="1"/>
  <c r="G1048" i="1"/>
  <c r="H1056" i="1"/>
  <c r="G1056" i="1"/>
  <c r="H1064" i="1"/>
  <c r="G1064" i="1"/>
  <c r="H1226" i="1"/>
  <c r="G1226" i="1"/>
  <c r="H1234" i="1"/>
  <c r="G1234" i="1"/>
  <c r="H1238" i="1"/>
  <c r="G1238" i="1"/>
  <c r="H1246" i="1"/>
  <c r="G1246" i="1"/>
  <c r="H1254" i="1"/>
  <c r="G1254" i="1"/>
  <c r="H1262" i="1"/>
  <c r="G1262" i="1"/>
  <c r="H1270" i="1"/>
  <c r="G1270" i="1"/>
  <c r="H1278" i="1"/>
  <c r="G1278" i="1"/>
  <c r="H1286" i="1"/>
  <c r="G1286" i="1"/>
  <c r="H1069" i="1"/>
  <c r="G1069" i="1"/>
  <c r="H1072" i="1"/>
  <c r="G1072" i="1"/>
  <c r="H1077" i="1"/>
  <c r="G1077" i="1"/>
  <c r="H1080" i="1"/>
  <c r="G1080" i="1"/>
  <c r="H1085" i="1"/>
  <c r="G1085" i="1"/>
  <c r="H1088" i="1"/>
  <c r="G1088" i="1"/>
  <c r="H1093" i="1"/>
  <c r="G1093" i="1"/>
  <c r="H1096" i="1"/>
  <c r="G1096" i="1"/>
  <c r="H1101" i="1"/>
  <c r="G1101" i="1"/>
  <c r="H1104" i="1"/>
  <c r="G1104" i="1"/>
  <c r="H1109" i="1"/>
  <c r="G1109" i="1"/>
  <c r="H1116" i="1"/>
  <c r="G1116" i="1"/>
  <c r="H1131" i="1"/>
  <c r="G1131" i="1"/>
  <c r="H1139" i="1"/>
  <c r="G1139" i="1"/>
  <c r="H1147" i="1"/>
  <c r="G1147" i="1"/>
  <c r="H1158" i="1"/>
  <c r="G1158" i="1"/>
  <c r="H1166" i="1"/>
  <c r="G1166" i="1"/>
  <c r="H1170" i="1"/>
  <c r="G1170" i="1"/>
  <c r="H1178" i="1"/>
  <c r="G1178" i="1"/>
  <c r="H1186" i="1"/>
  <c r="G1186" i="1"/>
  <c r="H1194" i="1"/>
  <c r="G1194" i="1"/>
  <c r="H1202" i="1"/>
  <c r="G1202" i="1"/>
  <c r="H1210" i="1"/>
  <c r="G1210" i="1"/>
  <c r="H1230" i="1"/>
  <c r="G1230" i="1"/>
  <c r="H1242" i="1"/>
  <c r="G1242" i="1"/>
  <c r="H1250" i="1"/>
  <c r="G1250" i="1"/>
  <c r="H1258" i="1"/>
  <c r="G1258" i="1"/>
  <c r="H1266" i="1"/>
  <c r="G1266" i="1"/>
  <c r="H1274" i="1"/>
  <c r="G1274" i="1"/>
  <c r="H1282" i="1"/>
  <c r="G1282" i="1"/>
  <c r="G1353" i="1"/>
  <c r="H1353" i="1"/>
  <c r="G1369" i="1"/>
  <c r="H1369" i="1"/>
  <c r="G1389" i="1"/>
  <c r="H1389" i="1"/>
  <c r="G1405" i="1"/>
  <c r="H1405" i="1"/>
  <c r="G1456" i="1"/>
  <c r="I1456" i="1" s="1"/>
  <c r="J1456" i="1"/>
  <c r="H1456" i="1"/>
  <c r="G1460" i="1"/>
  <c r="I1460" i="1" s="1"/>
  <c r="J1460" i="1"/>
  <c r="H1460" i="1"/>
  <c r="G956" i="1"/>
  <c r="G960" i="1"/>
  <c r="G964" i="1"/>
  <c r="G968" i="1"/>
  <c r="G972" i="1"/>
  <c r="G976" i="1"/>
  <c r="G980" i="1"/>
  <c r="G986" i="1"/>
  <c r="G990" i="1"/>
  <c r="G994" i="1"/>
  <c r="G998" i="1"/>
  <c r="G1002" i="1"/>
  <c r="G1006" i="1"/>
  <c r="G1010" i="1"/>
  <c r="G1014" i="1"/>
  <c r="G1018" i="1"/>
  <c r="G1022" i="1"/>
  <c r="G1026" i="1"/>
  <c r="G1030" i="1"/>
  <c r="G1034" i="1"/>
  <c r="G1038" i="1"/>
  <c r="G1042" i="1"/>
  <c r="G1050" i="1"/>
  <c r="G1054" i="1"/>
  <c r="G1058" i="1"/>
  <c r="G1062" i="1"/>
  <c r="H1068" i="1"/>
  <c r="G1068" i="1"/>
  <c r="H1073" i="1"/>
  <c r="G1073" i="1"/>
  <c r="H1076" i="1"/>
  <c r="G1076" i="1"/>
  <c r="H1081" i="1"/>
  <c r="G1081" i="1"/>
  <c r="H1084" i="1"/>
  <c r="G1084" i="1"/>
  <c r="H1089" i="1"/>
  <c r="G1089" i="1"/>
  <c r="H1092" i="1"/>
  <c r="G1092" i="1"/>
  <c r="H1097" i="1"/>
  <c r="G1097" i="1"/>
  <c r="H1100" i="1"/>
  <c r="G1100" i="1"/>
  <c r="H1105" i="1"/>
  <c r="G1105" i="1"/>
  <c r="H1108" i="1"/>
  <c r="G1108" i="1"/>
  <c r="G1357" i="1"/>
  <c r="H1357" i="1"/>
  <c r="G1373" i="1"/>
  <c r="H1373" i="1"/>
  <c r="G1393" i="1"/>
  <c r="H1393" i="1"/>
  <c r="H1470" i="1"/>
  <c r="G1470" i="1"/>
  <c r="H1473" i="1"/>
  <c r="G1473" i="1"/>
  <c r="J1473" i="1"/>
  <c r="G1345" i="1"/>
  <c r="H1345" i="1"/>
  <c r="G1361" i="1"/>
  <c r="H1361" i="1"/>
  <c r="G1377" i="1"/>
  <c r="H1377" i="1"/>
  <c r="G1397" i="1"/>
  <c r="H1397" i="1"/>
  <c r="G1458" i="1"/>
  <c r="J1458" i="1"/>
  <c r="H1458" i="1"/>
  <c r="J1462" i="1"/>
  <c r="G1462" i="1"/>
  <c r="I1462" i="1" s="1"/>
  <c r="H1467" i="1"/>
  <c r="G1467" i="1"/>
  <c r="I1467" i="1" s="1"/>
  <c r="J1467" i="1"/>
  <c r="H1066" i="1"/>
  <c r="H1070" i="1"/>
  <c r="H1074" i="1"/>
  <c r="H1078" i="1"/>
  <c r="H1082" i="1"/>
  <c r="H1086" i="1"/>
  <c r="H1090" i="1"/>
  <c r="H1094" i="1"/>
  <c r="H1098" i="1"/>
  <c r="G1119" i="1"/>
  <c r="G1123" i="1"/>
  <c r="G1126" i="1"/>
  <c r="G1130" i="1"/>
  <c r="G1134" i="1"/>
  <c r="G1138" i="1"/>
  <c r="G1142" i="1"/>
  <c r="G1146" i="1"/>
  <c r="G1150"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349" i="1"/>
  <c r="H1349" i="1"/>
  <c r="H1358" i="1"/>
  <c r="G1365" i="1"/>
  <c r="H1365" i="1"/>
  <c r="H1374" i="1"/>
  <c r="G1381" i="1"/>
  <c r="H1381" i="1"/>
  <c r="G1385" i="1"/>
  <c r="H1385" i="1"/>
  <c r="H1394" i="1"/>
  <c r="G1401" i="1"/>
  <c r="H1401" i="1"/>
  <c r="G1485" i="1"/>
  <c r="H1485" i="1"/>
  <c r="G1493" i="1"/>
  <c r="H1493" i="1"/>
  <c r="H1507" i="1"/>
  <c r="G1507" i="1"/>
  <c r="G1344" i="1"/>
  <c r="G1348" i="1"/>
  <c r="G1352" i="1"/>
  <c r="G1356" i="1"/>
  <c r="G1360" i="1"/>
  <c r="G1364" i="1"/>
  <c r="G1368" i="1"/>
  <c r="G1372" i="1"/>
  <c r="G1376" i="1"/>
  <c r="G1380" i="1"/>
  <c r="G1384" i="1"/>
  <c r="G1388" i="1"/>
  <c r="G1392" i="1"/>
  <c r="G1396" i="1"/>
  <c r="G1400" i="1"/>
  <c r="G1404"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H1454" i="1"/>
  <c r="I1464" i="1"/>
  <c r="I1468" i="1"/>
  <c r="I1474" i="1"/>
  <c r="I1477" i="1"/>
  <c r="H1482" i="1"/>
  <c r="G1482" i="1"/>
  <c r="H1490" i="1"/>
  <c r="G1490" i="1"/>
  <c r="H1503" i="1"/>
  <c r="G1503" i="1"/>
  <c r="G1446" i="1"/>
  <c r="I1446" i="1" s="1"/>
  <c r="J1446" i="1"/>
  <c r="G1448" i="1"/>
  <c r="I1448" i="1" s="1"/>
  <c r="J1448" i="1"/>
  <c r="G1450" i="1"/>
  <c r="I1450" i="1" s="1"/>
  <c r="J1450" i="1"/>
  <c r="G1452" i="1"/>
  <c r="I1452" i="1" s="1"/>
  <c r="J1452" i="1"/>
  <c r="I1455" i="1"/>
  <c r="I1457" i="1"/>
  <c r="I1459" i="1"/>
  <c r="H1465" i="1"/>
  <c r="G1465" i="1"/>
  <c r="J1465" i="1"/>
  <c r="H1469" i="1"/>
  <c r="G1469" i="1"/>
  <c r="H1471" i="1"/>
  <c r="G1471" i="1"/>
  <c r="I1471" i="1" s="1"/>
  <c r="J1471" i="1"/>
  <c r="H1475" i="1"/>
  <c r="G1475" i="1"/>
  <c r="H1478" i="1"/>
  <c r="G1478" i="1"/>
  <c r="J1478" i="1"/>
  <c r="H1499" i="1"/>
  <c r="G1499" i="1"/>
  <c r="H1515" i="1"/>
  <c r="G1515" i="1"/>
  <c r="E263" i="4"/>
  <c r="D259" i="1" s="1"/>
  <c r="F268" i="4"/>
  <c r="I20" i="3"/>
  <c r="F78" i="5"/>
  <c r="F135" i="5"/>
  <c r="E134" i="5"/>
  <c r="D1112" i="1" s="1"/>
  <c r="H1112" i="1" s="1"/>
  <c r="E175" i="5"/>
  <c r="D1152" i="1" s="1"/>
  <c r="F198" i="5"/>
  <c r="D190" i="5"/>
  <c r="D176" i="5" s="1"/>
  <c r="F259" i="5"/>
  <c r="D258" i="5"/>
  <c r="H24" i="3"/>
  <c r="G1346" i="1"/>
  <c r="G1350" i="1"/>
  <c r="G1354" i="1"/>
  <c r="G1358" i="1"/>
  <c r="G1362" i="1"/>
  <c r="G1366" i="1"/>
  <c r="G1370" i="1"/>
  <c r="G1374" i="1"/>
  <c r="G1378" i="1"/>
  <c r="G1382" i="1"/>
  <c r="G1386" i="1"/>
  <c r="G1390" i="1"/>
  <c r="G1394" i="1"/>
  <c r="G1398" i="1"/>
  <c r="G1402" i="1"/>
  <c r="G1406"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I1439" i="1" s="1"/>
  <c r="H1441" i="1"/>
  <c r="G1441" i="1"/>
  <c r="I1441" i="1" s="1"/>
  <c r="H1443" i="1"/>
  <c r="G1443" i="1"/>
  <c r="I1443" i="1" s="1"/>
  <c r="H1445" i="1"/>
  <c r="G1445" i="1"/>
  <c r="H1462" i="1"/>
  <c r="G1463" i="1"/>
  <c r="I1463" i="1" s="1"/>
  <c r="J1463" i="1"/>
  <c r="H1487" i="1"/>
  <c r="G1487" i="1"/>
  <c r="H1495" i="1"/>
  <c r="G1495" i="1"/>
  <c r="H1511" i="1"/>
  <c r="G1511" i="1"/>
  <c r="F164" i="4"/>
  <c r="E163" i="4"/>
  <c r="D159" i="1" s="1"/>
  <c r="F225" i="4"/>
  <c r="D224" i="4"/>
  <c r="E408" i="4"/>
  <c r="D403" i="1" s="1"/>
  <c r="F629" i="4"/>
  <c r="D625" i="4"/>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51" i="4"/>
  <c r="D50" i="4"/>
  <c r="F253" i="4"/>
  <c r="D252" i="4"/>
  <c r="D643" i="4"/>
  <c r="F416" i="4"/>
  <c r="D421" i="4"/>
  <c r="D515" i="4"/>
  <c r="D580" i="4"/>
  <c r="F585" i="4"/>
  <c r="F246" i="5"/>
  <c r="D245" i="5"/>
  <c r="F90" i="6"/>
  <c r="D89" i="6"/>
  <c r="D42" i="8"/>
  <c r="H19" i="9" s="1"/>
  <c r="E19" i="9" s="1"/>
  <c r="B19" i="9" s="1"/>
  <c r="G1479" i="1"/>
  <c r="I1479" i="1" s="1"/>
  <c r="J1479" i="1"/>
  <c r="H1522" i="1"/>
  <c r="G1522" i="1"/>
  <c r="F140" i="4"/>
  <c r="E139" i="4"/>
  <c r="D135" i="1" s="1"/>
  <c r="H135" i="1" s="1"/>
  <c r="D163" i="4"/>
  <c r="E643" i="4"/>
  <c r="D637" i="1" s="1"/>
  <c r="F485" i="4"/>
  <c r="D484" i="4"/>
  <c r="H1498" i="1"/>
  <c r="G1498" i="1"/>
  <c r="H1502" i="1"/>
  <c r="G1502" i="1"/>
  <c r="H1506" i="1"/>
  <c r="G1506" i="1"/>
  <c r="H1510" i="1"/>
  <c r="G1510" i="1"/>
  <c r="H1514" i="1"/>
  <c r="G1514" i="1"/>
  <c r="F8" i="4"/>
  <c r="E7" i="4"/>
  <c r="F83" i="4"/>
  <c r="D82" i="4"/>
  <c r="F107" i="4"/>
  <c r="D106" i="4"/>
  <c r="F152" i="4"/>
  <c r="E151" i="4"/>
  <c r="D299" i="4"/>
  <c r="F304" i="4"/>
  <c r="F312" i="4"/>
  <c r="D311" i="4"/>
  <c r="D351" i="4"/>
  <c r="F356" i="4"/>
  <c r="F364" i="4"/>
  <c r="D363" i="4"/>
  <c r="E420" i="4"/>
  <c r="F473" i="4"/>
  <c r="D472" i="4"/>
  <c r="D7" i="5"/>
  <c r="F8" i="5"/>
  <c r="H21" i="3"/>
  <c r="E307" i="9"/>
  <c r="B307" i="9" s="1"/>
  <c r="D35" i="6"/>
  <c r="D133" i="4"/>
  <c r="D215" i="4"/>
  <c r="D263" i="4"/>
  <c r="D459" i="4"/>
  <c r="D529" i="4"/>
  <c r="D593" i="4"/>
  <c r="E289" i="9"/>
  <c r="B289" i="9" s="1"/>
  <c r="F180" i="5"/>
  <c r="F206" i="5"/>
  <c r="F242" i="5"/>
  <c r="E5" i="6"/>
  <c r="F54" i="6"/>
  <c r="D114" i="6"/>
  <c r="D141" i="6" s="1"/>
  <c r="F115" i="6"/>
  <c r="D49" i="8"/>
  <c r="E22" i="9"/>
  <c r="B22" i="9" s="1"/>
  <c r="B28" i="9"/>
  <c r="E38" i="9"/>
  <c r="B38" i="9" s="1"/>
  <c r="B44" i="9"/>
  <c r="E54" i="9"/>
  <c r="B54" i="9" s="1"/>
  <c r="B60" i="9"/>
  <c r="E70" i="9"/>
  <c r="B70" i="9" s="1"/>
  <c r="B76" i="9"/>
  <c r="E86" i="9"/>
  <c r="B86" i="9" s="1"/>
  <c r="H21" i="9"/>
  <c r="G21" i="9"/>
  <c r="D196" i="4"/>
  <c r="F45" i="5"/>
  <c r="F70" i="5"/>
  <c r="H290" i="9"/>
  <c r="E290" i="9" s="1"/>
  <c r="B290" i="9" s="1"/>
  <c r="E146" i="5"/>
  <c r="F177" i="5"/>
  <c r="E310" i="9"/>
  <c r="B310" i="9" s="1"/>
  <c r="D238" i="5"/>
  <c r="F82" i="6"/>
  <c r="D5" i="7"/>
  <c r="G188" i="9"/>
  <c r="E188" i="9" s="1"/>
  <c r="B188" i="9" s="1"/>
  <c r="B24" i="9"/>
  <c r="E34" i="9"/>
  <c r="B34" i="9" s="1"/>
  <c r="B40" i="9"/>
  <c r="E50" i="9"/>
  <c r="B50" i="9" s="1"/>
  <c r="B56" i="9"/>
  <c r="E66" i="9"/>
  <c r="B66" i="9" s="1"/>
  <c r="B72" i="9"/>
  <c r="E82" i="9"/>
  <c r="B82" i="9" s="1"/>
  <c r="B88" i="9"/>
  <c r="G162" i="9"/>
  <c r="E162" i="9" s="1"/>
  <c r="B162" i="9" s="1"/>
  <c r="G164" i="9"/>
  <c r="E164" i="9" s="1"/>
  <c r="B164" i="9" s="1"/>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5" i="9"/>
  <c r="E185" i="9" s="1"/>
  <c r="B185" i="9" s="1"/>
  <c r="G191" i="9"/>
  <c r="E191" i="9" s="1"/>
  <c r="B191" i="9" s="1"/>
  <c r="G189" i="9"/>
  <c r="E189" i="9" s="1"/>
  <c r="B189" i="9" s="1"/>
  <c r="G186" i="9"/>
  <c r="E186" i="9" s="1"/>
  <c r="B186"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83" i="9"/>
  <c r="E183" i="9" s="1"/>
  <c r="B183" i="9" s="1"/>
  <c r="G166" i="9"/>
  <c r="H165" i="9"/>
  <c r="I10" i="9"/>
  <c r="E90" i="9"/>
  <c r="B90" i="9" s="1"/>
  <c r="B102" i="9"/>
  <c r="B110" i="9"/>
  <c r="B118" i="9"/>
  <c r="B126" i="9"/>
  <c r="B134" i="9"/>
  <c r="B142" i="9"/>
  <c r="B146" i="9"/>
  <c r="B154" i="9"/>
  <c r="G192" i="9"/>
  <c r="E192" i="9" s="1"/>
  <c r="B192" i="9" s="1"/>
  <c r="G161" i="9"/>
  <c r="E161" i="9" s="1"/>
  <c r="B161" i="9" s="1"/>
  <c r="G163" i="9"/>
  <c r="E163" i="9" s="1"/>
  <c r="B163" i="9" s="1"/>
  <c r="G165" i="9"/>
  <c r="E165" i="9" s="1"/>
  <c r="B165" i="9" s="1"/>
  <c r="G184" i="9"/>
  <c r="E184" i="9" s="1"/>
  <c r="B184" i="9" s="1"/>
  <c r="B213" i="9"/>
  <c r="B217" i="9"/>
  <c r="F246" i="9"/>
  <c r="B246" i="9" s="1"/>
  <c r="F254" i="9"/>
  <c r="B254" i="9" s="1"/>
  <c r="B259" i="9"/>
  <c r="B267" i="9"/>
  <c r="B294" i="9"/>
  <c r="B249" i="9"/>
  <c r="B298" i="9"/>
  <c r="B302" i="9"/>
  <c r="E308" i="9"/>
  <c r="B308" i="9" s="1"/>
  <c r="F250" i="9"/>
  <c r="B250" i="9" s="1"/>
  <c r="B255" i="9"/>
  <c r="B263" i="9"/>
  <c r="B271" i="9"/>
  <c r="E283" i="9"/>
  <c r="B283" i="9" s="1"/>
  <c r="E292" i="9"/>
  <c r="B292" i="9" s="1"/>
  <c r="I23" i="3" l="1"/>
  <c r="D1214" i="1"/>
  <c r="H1227" i="1"/>
  <c r="G1227" i="1"/>
  <c r="F644" i="4"/>
  <c r="C638" i="1"/>
  <c r="G638" i="1" s="1"/>
  <c r="F176" i="5"/>
  <c r="H22" i="3"/>
  <c r="C1153" i="1"/>
  <c r="F472" i="4"/>
  <c r="C466" i="1"/>
  <c r="F580" i="4"/>
  <c r="C574" i="1"/>
  <c r="H28" i="3"/>
  <c r="C1435" i="1"/>
  <c r="F114" i="6"/>
  <c r="H27" i="3"/>
  <c r="C1408" i="1"/>
  <c r="D528" i="4"/>
  <c r="F529" i="4"/>
  <c r="C523" i="1"/>
  <c r="F133" i="4"/>
  <c r="C129" i="1"/>
  <c r="F106" i="4"/>
  <c r="C102" i="1"/>
  <c r="E6" i="4"/>
  <c r="D3" i="1"/>
  <c r="I34" i="3"/>
  <c r="C1517" i="1"/>
  <c r="F245" i="5"/>
  <c r="C1222" i="1"/>
  <c r="F515" i="4"/>
  <c r="C509" i="1"/>
  <c r="F252" i="4"/>
  <c r="C248" i="1"/>
  <c r="F7" i="4"/>
  <c r="D6" i="4"/>
  <c r="C3" i="1"/>
  <c r="F224" i="4"/>
  <c r="C220" i="1"/>
  <c r="I1478" i="1"/>
  <c r="F139" i="4"/>
  <c r="I1473" i="1"/>
  <c r="G1112" i="1"/>
  <c r="G315" i="9"/>
  <c r="E315" i="9" s="1"/>
  <c r="H29" i="3"/>
  <c r="C1436" i="1"/>
  <c r="F593" i="4"/>
  <c r="C587" i="1"/>
  <c r="G309" i="9"/>
  <c r="E309" i="9" s="1"/>
  <c r="B309" i="9" s="1"/>
  <c r="F190" i="5"/>
  <c r="C1167" i="1"/>
  <c r="F146" i="5"/>
  <c r="D1124" i="1"/>
  <c r="F459" i="4"/>
  <c r="C453" i="1"/>
  <c r="F351" i="4"/>
  <c r="D350" i="4"/>
  <c r="C346" i="1"/>
  <c r="F134" i="5"/>
  <c r="F163" i="4"/>
  <c r="D151" i="4"/>
  <c r="C159" i="1"/>
  <c r="F625" i="4"/>
  <c r="C619" i="1"/>
  <c r="E68" i="5"/>
  <c r="I1458" i="1"/>
  <c r="F215" i="4"/>
  <c r="C211" i="1"/>
  <c r="F643" i="4"/>
  <c r="C637" i="1"/>
  <c r="F238" i="5"/>
  <c r="D237" i="5"/>
  <c r="C1215" i="1"/>
  <c r="F196" i="4"/>
  <c r="C192" i="1"/>
  <c r="H25" i="3"/>
  <c r="F35" i="6"/>
  <c r="C1329" i="1"/>
  <c r="E635" i="4"/>
  <c r="D629" i="1" s="1"/>
  <c r="D414" i="1"/>
  <c r="F299" i="4"/>
  <c r="D298" i="4"/>
  <c r="C294" i="1"/>
  <c r="F421" i="4"/>
  <c r="D420" i="4"/>
  <c r="C415" i="1"/>
  <c r="F258" i="5"/>
  <c r="C1235" i="1"/>
  <c r="E166" i="9"/>
  <c r="B166" i="9" s="1"/>
  <c r="E21" i="9"/>
  <c r="C1524" i="1"/>
  <c r="D43" i="8"/>
  <c r="E141" i="6"/>
  <c r="G317" i="9" s="1"/>
  <c r="E317" i="9" s="1"/>
  <c r="I24" i="3"/>
  <c r="D1299" i="1"/>
  <c r="F263" i="4"/>
  <c r="C259" i="1"/>
  <c r="F7" i="5"/>
  <c r="D6" i="5"/>
  <c r="H20" i="3"/>
  <c r="C985" i="1"/>
  <c r="F363" i="4"/>
  <c r="C358" i="1"/>
  <c r="F311" i="4"/>
  <c r="C306" i="1"/>
  <c r="E289" i="4"/>
  <c r="I17" i="3"/>
  <c r="D147" i="1"/>
  <c r="F82" i="4"/>
  <c r="C78" i="1"/>
  <c r="F484" i="4"/>
  <c r="C478" i="1"/>
  <c r="F89" i="6"/>
  <c r="C1383" i="1"/>
  <c r="F50" i="4"/>
  <c r="C46" i="1"/>
  <c r="F5" i="6"/>
  <c r="I1465" i="1"/>
  <c r="E636" i="4"/>
  <c r="D630" i="1" s="1"/>
  <c r="I1476" i="1"/>
  <c r="G135" i="1"/>
  <c r="F141" i="6" l="1"/>
  <c r="H638" i="1"/>
  <c r="G46" i="1"/>
  <c r="H46" i="1"/>
  <c r="G478" i="1"/>
  <c r="H478" i="1"/>
  <c r="I35" i="3"/>
  <c r="C1518" i="1"/>
  <c r="G312" i="9"/>
  <c r="E312" i="9" s="1"/>
  <c r="H1235" i="1"/>
  <c r="G1235" i="1"/>
  <c r="H23" i="3"/>
  <c r="F237" i="5"/>
  <c r="C1214" i="1"/>
  <c r="H211" i="1"/>
  <c r="G211" i="1"/>
  <c r="G619" i="1"/>
  <c r="H619" i="1"/>
  <c r="G587" i="1"/>
  <c r="H587" i="1"/>
  <c r="B315" i="9"/>
  <c r="E314" i="9"/>
  <c r="I10" i="3" s="1"/>
  <c r="F6" i="4"/>
  <c r="H16" i="3"/>
  <c r="D290" i="4"/>
  <c r="D412" i="4"/>
  <c r="C2" i="1"/>
  <c r="H509" i="1"/>
  <c r="G509" i="1"/>
  <c r="G1517" i="1"/>
  <c r="H1517" i="1"/>
  <c r="H11" i="3"/>
  <c r="G129" i="1"/>
  <c r="H129" i="1"/>
  <c r="D636" i="4"/>
  <c r="F528" i="4"/>
  <c r="C522" i="1"/>
  <c r="G574" i="1"/>
  <c r="H574" i="1"/>
  <c r="H1153" i="1"/>
  <c r="G1153" i="1"/>
  <c r="G1383" i="1"/>
  <c r="H1383" i="1"/>
  <c r="G78" i="1"/>
  <c r="H78" i="1"/>
  <c r="E291" i="4"/>
  <c r="D287" i="1" s="1"/>
  <c r="E413" i="4"/>
  <c r="D285" i="1"/>
  <c r="B21" i="9"/>
  <c r="H415" i="1"/>
  <c r="G415" i="1"/>
  <c r="D407" i="4"/>
  <c r="F298" i="4"/>
  <c r="C293" i="1"/>
  <c r="H1329" i="1"/>
  <c r="G1329" i="1"/>
  <c r="H637" i="1"/>
  <c r="G637" i="1"/>
  <c r="H159" i="1"/>
  <c r="G159" i="1"/>
  <c r="G346" i="1"/>
  <c r="H346" i="1"/>
  <c r="H1436" i="1"/>
  <c r="G1436" i="1"/>
  <c r="H248" i="1"/>
  <c r="G248" i="1"/>
  <c r="H1222" i="1"/>
  <c r="G1222" i="1"/>
  <c r="G313" i="9"/>
  <c r="E313" i="9" s="1"/>
  <c r="B313" i="9" s="1"/>
  <c r="G102" i="1"/>
  <c r="H102" i="1"/>
  <c r="H523" i="1"/>
  <c r="G523" i="1"/>
  <c r="H466" i="1"/>
  <c r="G466" i="1"/>
  <c r="H306" i="1"/>
  <c r="G306" i="1"/>
  <c r="H985" i="1"/>
  <c r="G985" i="1"/>
  <c r="H259" i="1"/>
  <c r="G259" i="1"/>
  <c r="I28" i="3"/>
  <c r="D1435" i="1"/>
  <c r="H1435" i="1" s="1"/>
  <c r="F420" i="4"/>
  <c r="D635" i="4"/>
  <c r="C414" i="1"/>
  <c r="H1215" i="1"/>
  <c r="G1215" i="1"/>
  <c r="I21" i="3"/>
  <c r="D1046" i="1"/>
  <c r="F68" i="5"/>
  <c r="E6" i="5"/>
  <c r="H17" i="3"/>
  <c r="D289" i="4"/>
  <c r="F151" i="4"/>
  <c r="C147" i="1"/>
  <c r="D408" i="4"/>
  <c r="F350" i="4"/>
  <c r="C345" i="1"/>
  <c r="H1124" i="1"/>
  <c r="G1124" i="1"/>
  <c r="G3" i="1"/>
  <c r="H3" i="1"/>
  <c r="K1450" i="9"/>
  <c r="E316" i="9"/>
  <c r="B317" i="9"/>
  <c r="H358" i="1"/>
  <c r="G358" i="1"/>
  <c r="C984" i="1"/>
  <c r="G1299" i="1"/>
  <c r="H1299" i="1"/>
  <c r="H9" i="3"/>
  <c r="H1524" i="1"/>
  <c r="G1524" i="1"/>
  <c r="H294" i="1"/>
  <c r="G294" i="1"/>
  <c r="H192" i="1"/>
  <c r="G192" i="1"/>
  <c r="H453" i="1"/>
  <c r="G453" i="1"/>
  <c r="H1167" i="1"/>
  <c r="G1167" i="1"/>
  <c r="H220" i="1"/>
  <c r="G220" i="1"/>
  <c r="E290" i="4"/>
  <c r="D286" i="1" s="1"/>
  <c r="E412" i="4"/>
  <c r="I16" i="3"/>
  <c r="D2" i="1"/>
  <c r="H1408" i="1"/>
  <c r="G1408" i="1"/>
  <c r="G1435" i="1"/>
  <c r="D175" i="5"/>
  <c r="G278" i="9" s="1"/>
  <c r="H147" i="1" l="1"/>
  <c r="G147" i="1"/>
  <c r="F407" i="4"/>
  <c r="C402" i="1"/>
  <c r="I9" i="3"/>
  <c r="K3" i="9"/>
  <c r="H345" i="1"/>
  <c r="G345" i="1"/>
  <c r="N3" i="9"/>
  <c r="D413" i="4"/>
  <c r="D291" i="4"/>
  <c r="F289" i="4"/>
  <c r="C285" i="1"/>
  <c r="H1046" i="1"/>
  <c r="G1046" i="1"/>
  <c r="G414" i="1"/>
  <c r="H414" i="1"/>
  <c r="H293" i="1"/>
  <c r="G293" i="1"/>
  <c r="E640" i="4"/>
  <c r="E415" i="4"/>
  <c r="D410" i="1" s="1"/>
  <c r="D408" i="1"/>
  <c r="F636" i="4"/>
  <c r="C630" i="1"/>
  <c r="G2" i="1"/>
  <c r="H2" i="1"/>
  <c r="H1518" i="1"/>
  <c r="G1518" i="1"/>
  <c r="F175" i="5"/>
  <c r="C1152" i="1"/>
  <c r="H984" i="1"/>
  <c r="H278" i="9"/>
  <c r="E278" i="9" s="1"/>
  <c r="D984" i="1"/>
  <c r="H8" i="3" s="1"/>
  <c r="H522" i="1"/>
  <c r="G522" i="1"/>
  <c r="F290" i="4"/>
  <c r="C286" i="1"/>
  <c r="H1214" i="1"/>
  <c r="G1214" i="1"/>
  <c r="F6" i="5"/>
  <c r="E311" i="9"/>
  <c r="I11" i="3" s="1"/>
  <c r="B312" i="9"/>
  <c r="E639" i="4"/>
  <c r="E414" i="4"/>
  <c r="D409" i="1" s="1"/>
  <c r="D407" i="1"/>
  <c r="G284" i="9"/>
  <c r="E284" i="9" s="1"/>
  <c r="B284" i="9" s="1"/>
  <c r="F408" i="4"/>
  <c r="C403" i="1"/>
  <c r="F635" i="4"/>
  <c r="C629" i="1"/>
  <c r="D639" i="4"/>
  <c r="F412" i="4"/>
  <c r="C407" i="1"/>
  <c r="G984" i="1" l="1"/>
  <c r="M3" i="9"/>
  <c r="E277" i="9"/>
  <c r="I8" i="3" s="1"/>
  <c r="B278" i="9"/>
  <c r="E641" i="4"/>
  <c r="D633" i="1"/>
  <c r="D640" i="4"/>
  <c r="D415" i="4"/>
  <c r="F413" i="4"/>
  <c r="C408" i="1"/>
  <c r="G407" i="1"/>
  <c r="H407" i="1"/>
  <c r="H629" i="1"/>
  <c r="G629" i="1"/>
  <c r="H285" i="1"/>
  <c r="G285" i="1"/>
  <c r="H630" i="1"/>
  <c r="G630" i="1"/>
  <c r="F639" i="4"/>
  <c r="D641" i="4"/>
  <c r="C633" i="1"/>
  <c r="H286" i="1"/>
  <c r="G286" i="1"/>
  <c r="E642" i="4"/>
  <c r="D634" i="1"/>
  <c r="D414" i="4"/>
  <c r="H403" i="1"/>
  <c r="G403" i="1"/>
  <c r="H1152" i="1"/>
  <c r="G1152" i="1"/>
  <c r="F291" i="4"/>
  <c r="C287" i="1"/>
  <c r="G402" i="1"/>
  <c r="H402" i="1"/>
  <c r="F414" i="4" l="1"/>
  <c r="C409" i="1"/>
  <c r="H408" i="1"/>
  <c r="G408" i="1"/>
  <c r="H287" i="1"/>
  <c r="G287" i="1"/>
  <c r="E646" i="4"/>
  <c r="D636" i="1"/>
  <c r="F641" i="4"/>
  <c r="C635" i="1"/>
  <c r="F415" i="4"/>
  <c r="C410" i="1"/>
  <c r="D642" i="4"/>
  <c r="F640" i="4"/>
  <c r="C634" i="1"/>
  <c r="H633" i="1"/>
  <c r="G633" i="1"/>
  <c r="E645" i="4"/>
  <c r="D635" i="1"/>
  <c r="H634" i="1" l="1"/>
  <c r="G634" i="1"/>
  <c r="G409" i="1"/>
  <c r="H409" i="1"/>
  <c r="I18" i="3"/>
  <c r="D639" i="1"/>
  <c r="H635" i="1"/>
  <c r="G635" i="1"/>
  <c r="I19" i="3"/>
  <c r="D640" i="1"/>
  <c r="D646" i="4"/>
  <c r="F642" i="4"/>
  <c r="C636" i="1"/>
  <c r="D645" i="4"/>
  <c r="H410" i="1"/>
  <c r="G410" i="1"/>
  <c r="H19" i="3" l="1"/>
  <c r="F646" i="4"/>
  <c r="C640" i="1"/>
  <c r="G276" i="9"/>
  <c r="E276" i="9" s="1"/>
  <c r="B276" i="9" s="1"/>
  <c r="H18" i="3"/>
  <c r="F645" i="4"/>
  <c r="C639" i="1"/>
  <c r="H636" i="1"/>
  <c r="G636" i="1"/>
  <c r="H639" i="1" l="1"/>
  <c r="G639" i="1"/>
  <c r="H7" i="3"/>
  <c r="H640" i="1"/>
  <c r="G640" i="1"/>
  <c r="J3" i="9" l="1"/>
  <c r="G274" i="9" l="1"/>
  <c r="M272" i="9"/>
  <c r="L272" i="9"/>
  <c r="H274" i="9"/>
  <c r="H17" i="9"/>
  <c r="M16" i="9"/>
  <c r="L15" i="9"/>
  <c r="K13" i="9"/>
  <c r="I11" i="9"/>
  <c r="J10" i="9"/>
  <c r="K9" i="9"/>
  <c r="I7" i="9"/>
  <c r="J6" i="9"/>
  <c r="K5" i="9"/>
  <c r="H18" i="9"/>
  <c r="I17" i="9"/>
  <c r="J11" i="9"/>
  <c r="I8" i="9"/>
  <c r="K10" i="9"/>
  <c r="J7" i="9"/>
  <c r="G16" i="9"/>
  <c r="K6" i="9"/>
  <c r="M15" i="9"/>
  <c r="I12" i="9"/>
  <c r="G18" i="9"/>
  <c r="K7" i="9"/>
  <c r="J12" i="9"/>
  <c r="J17" i="9"/>
  <c r="K8" i="9"/>
  <c r="J13" i="9"/>
  <c r="G17" i="9"/>
  <c r="I6" i="9"/>
  <c r="K12" i="9"/>
  <c r="J8" i="9"/>
  <c r="I13" i="9"/>
  <c r="J9" i="9"/>
  <c r="H15" i="9"/>
  <c r="I5" i="9"/>
  <c r="K11" i="9"/>
  <c r="I9" i="9"/>
  <c r="G15" i="9"/>
  <c r="E15" i="9" s="1"/>
  <c r="J5" i="9"/>
  <c r="L16" i="9"/>
  <c r="H16" i="9"/>
  <c r="F16" i="9" l="1"/>
  <c r="E6" i="9"/>
  <c r="B6" i="9" s="1"/>
  <c r="E12" i="9"/>
  <c r="B12" i="9" s="1"/>
  <c r="E9" i="9"/>
  <c r="B9" i="9" s="1"/>
  <c r="F272" i="9"/>
  <c r="F20" i="9" s="1"/>
  <c r="E13" i="9"/>
  <c r="B13" i="9" s="1"/>
  <c r="E17" i="9"/>
  <c r="B17" i="9" s="1"/>
  <c r="F15" i="9"/>
  <c r="E5" i="9"/>
  <c r="E8" i="9"/>
  <c r="B8" i="9" s="1"/>
  <c r="E10" i="9"/>
  <c r="B10" i="9" s="1"/>
  <c r="E7" i="9"/>
  <c r="B7" i="9" s="1"/>
  <c r="E18" i="9"/>
  <c r="B18" i="9" s="1"/>
  <c r="E16" i="9"/>
  <c r="E11" i="9"/>
  <c r="B11" i="9" s="1"/>
  <c r="E274" i="9"/>
  <c r="B16" i="9" l="1"/>
  <c r="B272" i="9"/>
  <c r="F14" i="9"/>
  <c r="B15" i="9"/>
  <c r="B274" i="9"/>
  <c r="E20" i="9"/>
  <c r="I7" i="3" s="1"/>
  <c r="E14" i="9"/>
  <c r="F3"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<sst xmlns="http://schemas.openxmlformats.org/spreadsheetml/2006/main" count="4369" uniqueCount="3421">
  <si>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</si>
  <si>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</si>
  <si>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</si>
  <si>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</si>
  <si>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</si>
  <si>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</si>
  <si>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</si>
  <si>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</si>
  <si>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</si>
  <si>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</si>
  <si>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</si>
  <si>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</si>
  <si>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</si>
  <si>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</si>
  <si>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</si>
  <si>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</si>
  <si>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</si>
  <si>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</si>
  <si>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</si>
  <si>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</si>
  <si>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</si>
  <si>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</si>
  <si>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</si>
  <si>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</si>
  <si>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</si>
  <si>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</si>
  <si>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</si>
  <si>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</si>
  <si>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</si>
  <si>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</si>
  <si>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</si>
  <si>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POREČ-PARENZO</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</si>
  <si>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</si>
  <si>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</si>
  <si>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</si>
  <si>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</si>
  <si>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</si>
  <si>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</si>
  <si>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</si>
  <si>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</si>
  <si>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</si>
  <si>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</si>
  <si>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</si>
  <si>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</si>
  <si>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</si>
  <si>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</si>
  <si>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</si>
  <si>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</si>
  <si>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</si>
  <si>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35142 - GRAD POREČ-PARENZO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</si>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</sst>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30008970.939999998</v>
      </c>
      <c r="D2" s="6">
        <f>'PR-RAS'!E6</f>
        <v>34079180.24000001</v>
      </c>
      <c r="E2" s="6">
        <v>0</v>
      </c>
      <c r="F2" s="6">
        <v>0</v>
      </c>
      <c r="G2" s="7">
        <f t="shared" ref="G2:G264" si="0">(B2/1000)*(C2*1+D2*2)</f>
        <v>98167.331420000017</v>
      </c>
      <c r="H2" s="7">
        <f t="shared" ref="H2:H264" si="1">ABS(C2-ROUND(C2,0))+ABS(D2-ROUND(D2,0))</f>
        <v>0.30000001192092896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14334175.169999998</v>
      </c>
      <c r="D3" s="1">
        <f>'PR-RAS'!E7</f>
        <v>16828374.960000001</v>
      </c>
      <c r="E3" s="1">
        <v>0</v>
      </c>
      <c r="F3" s="1">
        <v>0</v>
      </c>
      <c r="G3" s="2">
        <f t="shared" si="0"/>
        <v>95981.850180000009</v>
      </c>
      <c r="H3" s="2">
        <f t="shared" si="1"/>
        <v>0.20999999716877937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8234800.4999999981</v>
      </c>
      <c r="D4" s="1">
        <f>'PR-RAS'!E8</f>
        <v>11577776.859999999</v>
      </c>
      <c r="E4" s="1">
        <v>0</v>
      </c>
      <c r="F4" s="1">
        <v>0</v>
      </c>
      <c r="G4" s="2">
        <f t="shared" si="0"/>
        <v>94171.062659999996</v>
      </c>
      <c r="H4" s="2">
        <f t="shared" si="1"/>
        <v>0.6400000024586916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6117531.9699999997</v>
      </c>
      <c r="D5" s="1">
        <f>'PR-RAS'!E9</f>
        <v>8001234.9000000004</v>
      </c>
      <c r="E5" s="1">
        <v>0</v>
      </c>
      <c r="F5" s="1">
        <v>0</v>
      </c>
      <c r="G5" s="2">
        <f t="shared" si="0"/>
        <v>88480.007079999996</v>
      </c>
      <c r="H5" s="2">
        <f t="shared" si="1"/>
        <v>0.12999999988824129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878377.11</v>
      </c>
      <c r="D6" s="1">
        <f>'PR-RAS'!E10</f>
        <v>1102746.1499999999</v>
      </c>
      <c r="E6" s="1">
        <v>0</v>
      </c>
      <c r="F6" s="1">
        <v>0</v>
      </c>
      <c r="G6" s="2">
        <f t="shared" si="0"/>
        <v>15419.347049999998</v>
      </c>
      <c r="H6" s="2">
        <f t="shared" si="1"/>
        <v>0.2599999998928979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663244.18000000005</v>
      </c>
      <c r="D7" s="1">
        <f>'PR-RAS'!E11</f>
        <v>780254.01</v>
      </c>
      <c r="E7" s="1">
        <v>0</v>
      </c>
      <c r="F7" s="1">
        <v>0</v>
      </c>
      <c r="G7" s="2">
        <f t="shared" si="0"/>
        <v>13342.513200000001</v>
      </c>
      <c r="H7" s="2">
        <f t="shared" si="1"/>
        <v>0.19000000006053597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916941.44</v>
      </c>
      <c r="D8" s="1">
        <f>'PR-RAS'!E12</f>
        <v>2029079.11</v>
      </c>
      <c r="E8" s="1">
        <v>0</v>
      </c>
      <c r="F8" s="1">
        <v>0</v>
      </c>
      <c r="G8" s="2">
        <f t="shared" si="0"/>
        <v>34825.697619999999</v>
      </c>
      <c r="H8" s="2">
        <f t="shared" si="1"/>
        <v>0.55000000004656613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403264.19</v>
      </c>
      <c r="D9" s="1">
        <f>'PR-RAS'!E13</f>
        <v>562653.57999999996</v>
      </c>
      <c r="E9" s="1">
        <v>0</v>
      </c>
      <c r="F9" s="1">
        <v>0</v>
      </c>
      <c r="G9" s="2">
        <f t="shared" si="0"/>
        <v>12228.5708</v>
      </c>
      <c r="H9" s="2">
        <f t="shared" si="1"/>
        <v>0.61000000004423782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4361.7700000000004</v>
      </c>
      <c r="D10" s="1">
        <f>'PR-RAS'!E14</f>
        <v>5417.5</v>
      </c>
      <c r="E10" s="1">
        <v>0</v>
      </c>
      <c r="F10" s="1">
        <v>0</v>
      </c>
      <c r="G10" s="2">
        <f t="shared" si="0"/>
        <v>136.77092999999999</v>
      </c>
      <c r="H10" s="2">
        <f t="shared" si="1"/>
        <v>0.72999999999956344</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748920.16</v>
      </c>
      <c r="D11" s="1">
        <f>'PR-RAS'!E15</f>
        <v>903608.39</v>
      </c>
      <c r="E11" s="1">
        <v>0</v>
      </c>
      <c r="F11" s="1">
        <v>0</v>
      </c>
      <c r="G11" s="2">
        <f t="shared" si="0"/>
        <v>25561.3694</v>
      </c>
      <c r="H11" s="2">
        <f t="shared" si="1"/>
        <v>0.55000000004656613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5501355.9800000004</v>
      </c>
      <c r="D19" s="1">
        <f>'PR-RAS'!E23</f>
        <v>4621183.46</v>
      </c>
      <c r="E19" s="1">
        <v>0</v>
      </c>
      <c r="F19" s="1">
        <v>0</v>
      </c>
      <c r="G19" s="2">
        <f t="shared" si="0"/>
        <v>265387.0122</v>
      </c>
      <c r="H19" s="2">
        <f t="shared" si="1"/>
        <v>0.47999999951571226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1369805.55</v>
      </c>
      <c r="D20" s="1">
        <f>'PR-RAS'!E24</f>
        <v>1307666.18</v>
      </c>
      <c r="E20" s="1">
        <v>0</v>
      </c>
      <c r="F20" s="1">
        <v>0</v>
      </c>
      <c r="G20" s="2">
        <f t="shared" si="0"/>
        <v>75717.620290000006</v>
      </c>
      <c r="H20" s="2">
        <f t="shared" si="1"/>
        <v>0.62999999988824129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4131550.43</v>
      </c>
      <c r="D23" s="1">
        <f>'PR-RAS'!E27</f>
        <v>3313517.28</v>
      </c>
      <c r="E23" s="1">
        <v>0</v>
      </c>
      <c r="F23" s="1">
        <v>0</v>
      </c>
      <c r="G23" s="2">
        <f t="shared" si="0"/>
        <v>236688.86977999998</v>
      </c>
      <c r="H23" s="2">
        <f t="shared" si="1"/>
        <v>0.7099999999627471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598018.68999999994</v>
      </c>
      <c r="D25" s="1">
        <f>'PR-RAS'!E29</f>
        <v>629414.64</v>
      </c>
      <c r="E25" s="1">
        <v>0</v>
      </c>
      <c r="F25" s="1">
        <v>0</v>
      </c>
      <c r="G25" s="2">
        <f t="shared" si="0"/>
        <v>44564.351280000003</v>
      </c>
      <c r="H25" s="2">
        <f t="shared" si="1"/>
        <v>0.67000000004190952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597573.99</v>
      </c>
      <c r="D27" s="1">
        <f>'PR-RAS'!E31</f>
        <v>626772.99</v>
      </c>
      <c r="E27" s="1">
        <v>0</v>
      </c>
      <c r="F27" s="1">
        <v>0</v>
      </c>
      <c r="G27" s="2">
        <f t="shared" si="0"/>
        <v>48129.11922</v>
      </c>
      <c r="H27" s="2">
        <f t="shared" si="1"/>
        <v>2.0000000018626451E-2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444.7</v>
      </c>
      <c r="D29" s="1">
        <f>'PR-RAS'!E33</f>
        <v>2641.65</v>
      </c>
      <c r="E29" s="1">
        <v>0</v>
      </c>
      <c r="F29" s="1">
        <v>0</v>
      </c>
      <c r="G29" s="2">
        <f t="shared" si="0"/>
        <v>160.38400000000001</v>
      </c>
      <c r="H29" s="2">
        <f t="shared" si="1"/>
        <v>0.64999999999992042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6718918.9899999993</v>
      </c>
      <c r="D46" s="1">
        <f>'PR-RAS'!E50</f>
        <v>7516538.1000000006</v>
      </c>
      <c r="E46" s="1">
        <v>0</v>
      </c>
      <c r="F46" s="1">
        <v>0</v>
      </c>
      <c r="G46" s="2">
        <f t="shared" si="0"/>
        <v>978839.78355000005</v>
      </c>
      <c r="H46" s="2">
        <f t="shared" si="1"/>
        <v>0.1100000012665987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272400.53000000003</v>
      </c>
      <c r="D50" s="1">
        <f>'PR-RAS'!E54</f>
        <v>117291.95999999999</v>
      </c>
      <c r="E50" s="1">
        <v>0</v>
      </c>
      <c r="F50" s="1">
        <v>0</v>
      </c>
      <c r="G50" s="2">
        <f t="shared" si="0"/>
        <v>24842.23805</v>
      </c>
      <c r="H50" s="2">
        <f t="shared" si="1"/>
        <v>0.5099999999802094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62428.59</v>
      </c>
      <c r="D53" s="1">
        <f>'PR-RAS'!E57</f>
        <v>80876.83</v>
      </c>
      <c r="E53" s="1">
        <v>0</v>
      </c>
      <c r="F53" s="1">
        <v>0</v>
      </c>
      <c r="G53" s="2">
        <f t="shared" si="0"/>
        <v>11657.476999999999</v>
      </c>
      <c r="H53" s="2">
        <f t="shared" si="1"/>
        <v>0.58000000000174623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209971.94</v>
      </c>
      <c r="D54" s="1">
        <f>'PR-RAS'!E58</f>
        <v>36415.129999999997</v>
      </c>
      <c r="E54" s="1">
        <v>0</v>
      </c>
      <c r="F54" s="1">
        <v>0</v>
      </c>
      <c r="G54" s="2">
        <f t="shared" si="0"/>
        <v>14988.516600000001</v>
      </c>
      <c r="H54" s="2">
        <f t="shared" si="1"/>
        <v>0.18999999999505235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717843.7</v>
      </c>
      <c r="D55" s="1">
        <f>'PR-RAS'!E59</f>
        <v>472090.2</v>
      </c>
      <c r="E55" s="1">
        <v>0</v>
      </c>
      <c r="F55" s="1">
        <v>0</v>
      </c>
      <c r="G55" s="2">
        <f t="shared" si="0"/>
        <v>89749.301400000011</v>
      </c>
      <c r="H55" s="2">
        <f t="shared" si="1"/>
        <v>0.50000000005820766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227514.57</v>
      </c>
      <c r="D56" s="1">
        <f>'PR-RAS'!E60</f>
        <v>444479.01</v>
      </c>
      <c r="E56" s="1">
        <v>0</v>
      </c>
      <c r="F56" s="1">
        <v>0</v>
      </c>
      <c r="G56" s="2">
        <f t="shared" si="0"/>
        <v>61405.992450000005</v>
      </c>
      <c r="H56" s="2">
        <f t="shared" si="1"/>
        <v>0.44000000000232831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490329.13</v>
      </c>
      <c r="D57" s="1">
        <f>'PR-RAS'!E61</f>
        <v>27611.19</v>
      </c>
      <c r="E57" s="1">
        <v>0</v>
      </c>
      <c r="F57" s="1">
        <v>0</v>
      </c>
      <c r="G57" s="2">
        <f t="shared" si="0"/>
        <v>30550.884560000002</v>
      </c>
      <c r="H57" s="2">
        <f t="shared" si="1"/>
        <v>0.32000000000334694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59202.130000000005</v>
      </c>
      <c r="D58" s="1">
        <f>'PR-RAS'!E62</f>
        <v>42485.67</v>
      </c>
      <c r="E58" s="1">
        <v>0</v>
      </c>
      <c r="F58" s="1">
        <v>0</v>
      </c>
      <c r="G58" s="2">
        <f t="shared" si="0"/>
        <v>8217.8877900000007</v>
      </c>
      <c r="H58" s="2">
        <f t="shared" si="1"/>
        <v>0.46000000000640284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12457.16</v>
      </c>
      <c r="D59" s="1">
        <f>'PR-RAS'!E63</f>
        <v>42485.67</v>
      </c>
      <c r="E59" s="1">
        <v>0</v>
      </c>
      <c r="F59" s="1">
        <v>0</v>
      </c>
      <c r="G59" s="2">
        <f t="shared" si="0"/>
        <v>5650.8530000000001</v>
      </c>
      <c r="H59" s="2">
        <f t="shared" si="1"/>
        <v>0.49000000000160071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46744.97</v>
      </c>
      <c r="D60" s="1">
        <f>'PR-RAS'!E64</f>
        <v>0</v>
      </c>
      <c r="E60" s="1">
        <v>0</v>
      </c>
      <c r="F60" s="1">
        <v>0</v>
      </c>
      <c r="G60" s="2">
        <f t="shared" si="0"/>
        <v>2757.9532300000001</v>
      </c>
      <c r="H60" s="2">
        <f t="shared" si="1"/>
        <v>2.9999999998835847E-2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540268.82999999996</v>
      </c>
      <c r="D61" s="1">
        <f>'PR-RAS'!E65</f>
        <v>421155.57</v>
      </c>
      <c r="E61" s="1">
        <v>0</v>
      </c>
      <c r="F61" s="1">
        <v>0</v>
      </c>
      <c r="G61" s="2">
        <f t="shared" si="0"/>
        <v>82954.79819999999</v>
      </c>
      <c r="H61" s="2">
        <f t="shared" si="1"/>
        <v>0.6000000000349246</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449689.66</v>
      </c>
      <c r="D62" s="1">
        <f>'PR-RAS'!E66</f>
        <v>329958.57</v>
      </c>
      <c r="E62" s="1">
        <v>0</v>
      </c>
      <c r="F62" s="1">
        <v>0</v>
      </c>
      <c r="G62" s="2">
        <f t="shared" si="0"/>
        <v>67686.014800000004</v>
      </c>
      <c r="H62" s="2">
        <f t="shared" si="1"/>
        <v>0.77000000001862645</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90579.17</v>
      </c>
      <c r="D63" s="1">
        <f>'PR-RAS'!E67</f>
        <v>91197</v>
      </c>
      <c r="E63" s="1">
        <v>0</v>
      </c>
      <c r="F63" s="1">
        <v>0</v>
      </c>
      <c r="G63" s="2">
        <f t="shared" si="0"/>
        <v>16924.33654</v>
      </c>
      <c r="H63" s="2">
        <f t="shared" si="1"/>
        <v>0.16999999999825377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4933119.3499999996</v>
      </c>
      <c r="D64" s="1">
        <f>'PR-RAS'!E68</f>
        <v>6050875.1600000001</v>
      </c>
      <c r="E64" s="1">
        <v>0</v>
      </c>
      <c r="F64" s="1">
        <v>0</v>
      </c>
      <c r="G64" s="2">
        <f t="shared" si="0"/>
        <v>1073196.7892100001</v>
      </c>
      <c r="H64" s="2">
        <f t="shared" si="1"/>
        <v>0.50999999977648258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4813201.71</v>
      </c>
      <c r="D65" s="1">
        <f>'PR-RAS'!E69</f>
        <v>5928938.2000000002</v>
      </c>
      <c r="E65" s="1">
        <v>0</v>
      </c>
      <c r="F65" s="1">
        <v>0</v>
      </c>
      <c r="G65" s="2">
        <f t="shared" si="0"/>
        <v>1066948.9990399999</v>
      </c>
      <c r="H65" s="2">
        <f t="shared" si="1"/>
        <v>0.49000000022351742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119917.64</v>
      </c>
      <c r="D66" s="1">
        <f>'PR-RAS'!E70</f>
        <v>121936.96000000001</v>
      </c>
      <c r="E66" s="1">
        <v>0</v>
      </c>
      <c r="F66" s="1">
        <v>0</v>
      </c>
      <c r="G66" s="2">
        <f t="shared" si="0"/>
        <v>23646.451400000002</v>
      </c>
      <c r="H66" s="2">
        <f t="shared" si="1"/>
        <v>0.39999999999417923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196084.45</v>
      </c>
      <c r="D70" s="1">
        <f>'PR-RAS'!E74</f>
        <v>412639.54</v>
      </c>
      <c r="E70" s="1">
        <v>0</v>
      </c>
      <c r="F70" s="1">
        <v>0</v>
      </c>
      <c r="G70" s="2">
        <f t="shared" si="0"/>
        <v>70474.083570000003</v>
      </c>
      <c r="H70" s="2">
        <f t="shared" si="1"/>
        <v>0.91000000003259629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196084.45</v>
      </c>
      <c r="D71" s="1">
        <f>'PR-RAS'!E75</f>
        <v>412639.54</v>
      </c>
      <c r="E71" s="1">
        <v>0</v>
      </c>
      <c r="F71" s="1">
        <v>0</v>
      </c>
      <c r="G71" s="2">
        <f t="shared" si="0"/>
        <v>71495.447100000005</v>
      </c>
      <c r="H71" s="2">
        <f t="shared" si="1"/>
        <v>0.91000000003259629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1429147.71</v>
      </c>
      <c r="D78" s="1">
        <f>'PR-RAS'!E82</f>
        <v>1492507.9100000001</v>
      </c>
      <c r="E78" s="1">
        <v>0</v>
      </c>
      <c r="F78" s="1">
        <v>0</v>
      </c>
      <c r="G78" s="2">
        <f t="shared" si="0"/>
        <v>339890.59181000001</v>
      </c>
      <c r="H78" s="2">
        <f t="shared" si="1"/>
        <v>0.37999999988824129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173355.71</v>
      </c>
      <c r="D79" s="1">
        <f>'PR-RAS'!E83</f>
        <v>368729.07999999996</v>
      </c>
      <c r="E79" s="1">
        <v>0</v>
      </c>
      <c r="F79" s="1">
        <v>0</v>
      </c>
      <c r="G79" s="2">
        <f t="shared" si="0"/>
        <v>71043.481859999985</v>
      </c>
      <c r="H79" s="2">
        <f t="shared" si="1"/>
        <v>0.36999999996623956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22680.11</v>
      </c>
      <c r="D81" s="1">
        <f>'PR-RAS'!E85</f>
        <v>178928.5</v>
      </c>
      <c r="E81" s="1">
        <v>0</v>
      </c>
      <c r="F81" s="1">
        <v>0</v>
      </c>
      <c r="G81" s="2">
        <f t="shared" si="0"/>
        <v>30442.968799999999</v>
      </c>
      <c r="H81" s="2">
        <f t="shared" si="1"/>
        <v>0.61000000000058208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137450.88</v>
      </c>
      <c r="D82" s="1">
        <f>'PR-RAS'!E86</f>
        <v>162345.24</v>
      </c>
      <c r="E82" s="1">
        <v>0</v>
      </c>
      <c r="F82" s="1">
        <v>0</v>
      </c>
      <c r="G82" s="2">
        <f t="shared" si="0"/>
        <v>37433.45016</v>
      </c>
      <c r="H82" s="2">
        <f t="shared" si="1"/>
        <v>0.35999999998603016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338.54</v>
      </c>
      <c r="D83" s="1">
        <f>'PR-RAS'!E87</f>
        <v>0</v>
      </c>
      <c r="E83" s="1">
        <v>0</v>
      </c>
      <c r="F83" s="1">
        <v>0</v>
      </c>
      <c r="G83" s="2">
        <f t="shared" si="0"/>
        <v>27.760280000000002</v>
      </c>
      <c r="H83" s="2">
        <f t="shared" si="1"/>
        <v>0.45999999999997954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12886.18</v>
      </c>
      <c r="D84" s="1">
        <f>'PR-RAS'!E88</f>
        <v>27454.05</v>
      </c>
      <c r="E84" s="1">
        <v>0</v>
      </c>
      <c r="F84" s="1">
        <v>0</v>
      </c>
      <c r="G84" s="2">
        <f t="shared" si="0"/>
        <v>5626.9252400000005</v>
      </c>
      <c r="H84" s="2">
        <f t="shared" si="1"/>
        <v>0.22999999999956344</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1.29</v>
      </c>
      <c r="E86" s="1">
        <v>0</v>
      </c>
      <c r="F86" s="1">
        <v>0</v>
      </c>
      <c r="G86" s="2">
        <f t="shared" si="0"/>
        <v>0.21930000000000002</v>
      </c>
      <c r="H86" s="2">
        <f t="shared" si="1"/>
        <v>0.29000000000000004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1255792</v>
      </c>
      <c r="D87" s="1">
        <f>'PR-RAS'!E91</f>
        <v>1123778.83</v>
      </c>
      <c r="E87" s="1">
        <v>0</v>
      </c>
      <c r="F87" s="1">
        <v>0</v>
      </c>
      <c r="G87" s="2">
        <f t="shared" si="0"/>
        <v>301288.07075999997</v>
      </c>
      <c r="H87" s="2">
        <f t="shared" si="1"/>
        <v>0.16999999992549419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244898.91</v>
      </c>
      <c r="D88" s="1">
        <f>'PR-RAS'!E92</f>
        <v>267542.78000000003</v>
      </c>
      <c r="E88" s="1">
        <v>0</v>
      </c>
      <c r="F88" s="1">
        <v>0</v>
      </c>
      <c r="G88" s="2">
        <f t="shared" si="0"/>
        <v>67858.648889999997</v>
      </c>
      <c r="H88" s="2">
        <f t="shared" si="1"/>
        <v>0.30999999996856786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839403.12</v>
      </c>
      <c r="D89" s="1">
        <f>'PR-RAS'!E93</f>
        <v>684402.66</v>
      </c>
      <c r="E89" s="1">
        <v>0</v>
      </c>
      <c r="F89" s="1">
        <v>0</v>
      </c>
      <c r="G89" s="2">
        <f t="shared" si="0"/>
        <v>194322.34271999999</v>
      </c>
      <c r="H89" s="2">
        <f t="shared" si="1"/>
        <v>0.4599999999627471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161370.97</v>
      </c>
      <c r="D90" s="1">
        <f>'PR-RAS'!E94</f>
        <v>161276.37</v>
      </c>
      <c r="E90" s="1">
        <v>0</v>
      </c>
      <c r="F90" s="1">
        <v>0</v>
      </c>
      <c r="G90" s="2">
        <f t="shared" si="0"/>
        <v>43069.210189999998</v>
      </c>
      <c r="H90" s="2">
        <f t="shared" si="1"/>
        <v>0.39999999999417923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10119</v>
      </c>
      <c r="D93" s="1">
        <f>'PR-RAS'!E97</f>
        <v>10557.02</v>
      </c>
      <c r="E93" s="1">
        <v>0</v>
      </c>
      <c r="F93" s="1">
        <v>0</v>
      </c>
      <c r="G93" s="2">
        <f t="shared" si="0"/>
        <v>2873.43968</v>
      </c>
      <c r="H93" s="2">
        <f t="shared" si="1"/>
        <v>2.0000000000436557E-2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7050806.1799999997</v>
      </c>
      <c r="D102" s="1">
        <f>'PR-RAS'!E106</f>
        <v>7790622.7100000009</v>
      </c>
      <c r="E102" s="1">
        <v>0</v>
      </c>
      <c r="F102" s="1">
        <v>0</v>
      </c>
      <c r="G102" s="2">
        <f t="shared" si="0"/>
        <v>2285837.2116000005</v>
      </c>
      <c r="H102" s="2">
        <f t="shared" si="1"/>
        <v>0.4699999988079071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619826.5</v>
      </c>
      <c r="D103" s="1">
        <f>'PR-RAS'!E107</f>
        <v>636302.64</v>
      </c>
      <c r="E103" s="1">
        <v>0</v>
      </c>
      <c r="F103" s="1">
        <v>0</v>
      </c>
      <c r="G103" s="2">
        <f t="shared" si="0"/>
        <v>193028.04155999998</v>
      </c>
      <c r="H103" s="2">
        <f t="shared" si="1"/>
        <v>0.85999999998603016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55175.93</v>
      </c>
      <c r="D105" s="1">
        <f>'PR-RAS'!E109</f>
        <v>58203.06</v>
      </c>
      <c r="E105" s="1">
        <v>0</v>
      </c>
      <c r="F105" s="1">
        <v>0</v>
      </c>
      <c r="G105" s="2">
        <f t="shared" si="0"/>
        <v>17844.533199999998</v>
      </c>
      <c r="H105" s="2">
        <f t="shared" si="1"/>
        <v>0.12999999999738066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14767.04</v>
      </c>
      <c r="D106" s="1">
        <f>'PR-RAS'!E110</f>
        <v>12380.11</v>
      </c>
      <c r="E106" s="1">
        <v>0</v>
      </c>
      <c r="F106" s="1">
        <v>0</v>
      </c>
      <c r="G106" s="2">
        <f t="shared" si="0"/>
        <v>4150.3622999999998</v>
      </c>
      <c r="H106" s="2">
        <f t="shared" si="1"/>
        <v>0.15000000000145519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549883.53</v>
      </c>
      <c r="D107" s="1">
        <f>'PR-RAS'!E111</f>
        <v>565719.47</v>
      </c>
      <c r="E107" s="1">
        <v>0</v>
      </c>
      <c r="F107" s="1">
        <v>0</v>
      </c>
      <c r="G107" s="2">
        <f t="shared" si="0"/>
        <v>178220.18182</v>
      </c>
      <c r="H107" s="2">
        <f t="shared" si="1"/>
        <v>0.93999999994412065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1558146.68</v>
      </c>
      <c r="D108" s="1">
        <f>'PR-RAS'!E112</f>
        <v>1621221.3499999999</v>
      </c>
      <c r="E108" s="1">
        <v>0</v>
      </c>
      <c r="F108" s="1">
        <v>0</v>
      </c>
      <c r="G108" s="2">
        <f t="shared" si="0"/>
        <v>513663.06365999999</v>
      </c>
      <c r="H108" s="2">
        <f t="shared" si="1"/>
        <v>0.66999999992549419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169.79</v>
      </c>
      <c r="D109" s="1">
        <f>'PR-RAS'!E113</f>
        <v>45.37</v>
      </c>
      <c r="E109" s="1">
        <v>0</v>
      </c>
      <c r="F109" s="1">
        <v>0</v>
      </c>
      <c r="G109" s="2">
        <f t="shared" si="0"/>
        <v>28.137239999999998</v>
      </c>
      <c r="H109" s="2">
        <f t="shared" si="1"/>
        <v>0.5800000000000054</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9444.0499999999993</v>
      </c>
      <c r="D110" s="1">
        <f>'PR-RAS'!E114</f>
        <v>10905.1</v>
      </c>
      <c r="E110" s="1">
        <v>0</v>
      </c>
      <c r="F110" s="1">
        <v>0</v>
      </c>
      <c r="G110" s="2">
        <f t="shared" si="0"/>
        <v>3406.7132499999998</v>
      </c>
      <c r="H110" s="2">
        <f t="shared" si="1"/>
        <v>0.1499999999996362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89.89</v>
      </c>
      <c r="D111" s="1">
        <f>'PR-RAS'!E115</f>
        <v>37.18</v>
      </c>
      <c r="E111" s="1">
        <v>0</v>
      </c>
      <c r="F111" s="1">
        <v>0</v>
      </c>
      <c r="G111" s="2">
        <f t="shared" si="0"/>
        <v>18.067499999999999</v>
      </c>
      <c r="H111" s="2">
        <f t="shared" si="1"/>
        <v>0.28999999999999915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1548442.95</v>
      </c>
      <c r="D113" s="1">
        <f>'PR-RAS'!E117</f>
        <v>1610233.7</v>
      </c>
      <c r="E113" s="1">
        <v>0</v>
      </c>
      <c r="F113" s="1">
        <v>0</v>
      </c>
      <c r="G113" s="2">
        <f t="shared" si="0"/>
        <v>534117.95919999992</v>
      </c>
      <c r="H113" s="2">
        <f t="shared" si="1"/>
        <v>0.35000000009313226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4872833</v>
      </c>
      <c r="D116" s="1">
        <f>'PR-RAS'!E120</f>
        <v>5533098.7200000007</v>
      </c>
      <c r="E116" s="1">
        <v>0</v>
      </c>
      <c r="F116" s="1">
        <v>0</v>
      </c>
      <c r="G116" s="2">
        <f t="shared" si="0"/>
        <v>1832988.5006000001</v>
      </c>
      <c r="H116" s="2">
        <f t="shared" si="1"/>
        <v>0.27999999932944775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2538728.0699999998</v>
      </c>
      <c r="D117" s="1">
        <f>'PR-RAS'!E121</f>
        <v>3102935.93</v>
      </c>
      <c r="E117" s="1">
        <v>0</v>
      </c>
      <c r="F117" s="1">
        <v>0</v>
      </c>
      <c r="G117" s="2">
        <f t="shared" si="0"/>
        <v>1014373.59188</v>
      </c>
      <c r="H117" s="2">
        <f t="shared" si="1"/>
        <v>0.13999999966472387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2334104.9300000002</v>
      </c>
      <c r="D118" s="1">
        <f>'PR-RAS'!E122</f>
        <v>2430162.79</v>
      </c>
      <c r="E118" s="1">
        <v>0</v>
      </c>
      <c r="F118" s="1">
        <v>0</v>
      </c>
      <c r="G118" s="2">
        <f t="shared" si="0"/>
        <v>841748.36967000004</v>
      </c>
      <c r="H118" s="2">
        <f t="shared" si="1"/>
        <v>0.27999999979510903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289798.63</v>
      </c>
      <c r="D120" s="1">
        <f>'PR-RAS'!E124</f>
        <v>223172.25</v>
      </c>
      <c r="E120" s="1">
        <v>0</v>
      </c>
      <c r="F120" s="1">
        <v>0</v>
      </c>
      <c r="G120" s="2">
        <f t="shared" si="0"/>
        <v>87601.032469999991</v>
      </c>
      <c r="H120" s="2">
        <f t="shared" si="1"/>
        <v>0.61999999999534339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135431.87</v>
      </c>
      <c r="D121" s="1">
        <f>'PR-RAS'!E125</f>
        <v>127946.11</v>
      </c>
      <c r="E121" s="1">
        <v>0</v>
      </c>
      <c r="F121" s="1">
        <v>0</v>
      </c>
      <c r="G121" s="2">
        <f t="shared" si="0"/>
        <v>46958.890799999994</v>
      </c>
      <c r="H121" s="2">
        <f t="shared" si="1"/>
        <v>0.24000000000523869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492</v>
      </c>
      <c r="E122" s="1">
        <v>0</v>
      </c>
      <c r="F122" s="1">
        <v>0</v>
      </c>
      <c r="G122" s="2">
        <f t="shared" si="0"/>
        <v>119.06399999999999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135431.87</v>
      </c>
      <c r="D123" s="1">
        <f>'PR-RAS'!E127</f>
        <v>127454.11</v>
      </c>
      <c r="E123" s="1">
        <v>0</v>
      </c>
      <c r="F123" s="1">
        <v>0</v>
      </c>
      <c r="G123" s="2">
        <f t="shared" si="0"/>
        <v>47621.490979999995</v>
      </c>
      <c r="H123" s="2">
        <f t="shared" si="1"/>
        <v>0.24000000000523869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154366.76</v>
      </c>
      <c r="D124" s="1">
        <f>'PR-RAS'!E128</f>
        <v>95226.14</v>
      </c>
      <c r="E124" s="1">
        <v>0</v>
      </c>
      <c r="F124" s="1">
        <v>0</v>
      </c>
      <c r="G124" s="2">
        <f t="shared" si="0"/>
        <v>42412.74192</v>
      </c>
      <c r="H124" s="2">
        <f t="shared" si="1"/>
        <v>0.3799999999901047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129531.31</v>
      </c>
      <c r="D125" s="1">
        <f>'PR-RAS'!E129</f>
        <v>79019.64</v>
      </c>
      <c r="E125" s="1">
        <v>0</v>
      </c>
      <c r="F125" s="1">
        <v>0</v>
      </c>
      <c r="G125" s="2">
        <f t="shared" si="0"/>
        <v>35658.753159999993</v>
      </c>
      <c r="H125" s="2">
        <f t="shared" si="1"/>
        <v>0.66999999999825377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24835.45</v>
      </c>
      <c r="D126" s="1">
        <f>'PR-RAS'!E130</f>
        <v>16206.5</v>
      </c>
      <c r="E126" s="1">
        <v>0</v>
      </c>
      <c r="F126" s="1">
        <v>0</v>
      </c>
      <c r="G126" s="2">
        <f t="shared" si="0"/>
        <v>7156.0562499999996</v>
      </c>
      <c r="H126" s="2">
        <f t="shared" si="1"/>
        <v>0.9500000000007276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186124.25999999998</v>
      </c>
      <c r="D135" s="1">
        <f>'PR-RAS'!E139</f>
        <v>227964.31</v>
      </c>
      <c r="E135" s="1">
        <v>0</v>
      </c>
      <c r="F135" s="1">
        <v>0</v>
      </c>
      <c r="G135" s="2">
        <f t="shared" si="0"/>
        <v>86035.085920000012</v>
      </c>
      <c r="H135" s="2">
        <f t="shared" si="1"/>
        <v>0.56999999997788109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182400.83</v>
      </c>
      <c r="D136" s="1">
        <f>'PR-RAS'!E140</f>
        <v>227060.59</v>
      </c>
      <c r="E136" s="1">
        <v>0</v>
      </c>
      <c r="F136" s="1">
        <v>0</v>
      </c>
      <c r="G136" s="2">
        <f t="shared" si="0"/>
        <v>85930.471350000007</v>
      </c>
      <c r="H136" s="2">
        <f t="shared" si="1"/>
        <v>0.58000000001629815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182400.83</v>
      </c>
      <c r="D145" s="1">
        <f>'PR-RAS'!E149</f>
        <v>227060.59</v>
      </c>
      <c r="E145" s="1">
        <v>0</v>
      </c>
      <c r="F145" s="1">
        <v>0</v>
      </c>
      <c r="G145" s="2">
        <f t="shared" si="0"/>
        <v>91659.169439999998</v>
      </c>
      <c r="H145" s="2">
        <f t="shared" si="1"/>
        <v>0.58000000001629815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3723.43</v>
      </c>
      <c r="D146" s="1">
        <f>'PR-RAS'!E150</f>
        <v>903.72</v>
      </c>
      <c r="E146" s="1">
        <v>0</v>
      </c>
      <c r="F146" s="1">
        <v>0</v>
      </c>
      <c r="G146" s="2">
        <f t="shared" si="0"/>
        <v>801.97614999999996</v>
      </c>
      <c r="H146" s="2">
        <f t="shared" si="1"/>
        <v>0.70999999999980901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23055921.650000006</v>
      </c>
      <c r="D147" s="1">
        <f>'PR-RAS'!E151</f>
        <v>27198241.360000003</v>
      </c>
      <c r="E147" s="1">
        <v>0</v>
      </c>
      <c r="F147" s="1">
        <v>0</v>
      </c>
      <c r="G147" s="2">
        <f t="shared" si="0"/>
        <v>11308051.03802</v>
      </c>
      <c r="H147" s="2">
        <f t="shared" si="1"/>
        <v>0.70999999716877937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9804895.1500000022</v>
      </c>
      <c r="D148" s="1">
        <f>'PR-RAS'!E152</f>
        <v>11715144</v>
      </c>
      <c r="E148" s="1">
        <v>0</v>
      </c>
      <c r="F148" s="1">
        <v>0</v>
      </c>
      <c r="G148" s="2">
        <f t="shared" si="0"/>
        <v>4885571.9230500003</v>
      </c>
      <c r="H148" s="2">
        <f t="shared" si="1"/>
        <v>0.15000000223517418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7984275.6300000008</v>
      </c>
      <c r="D149" s="1">
        <f>'PR-RAS'!E153</f>
        <v>9291336.7200000007</v>
      </c>
      <c r="E149" s="1">
        <v>0</v>
      </c>
      <c r="F149" s="1">
        <v>0</v>
      </c>
      <c r="G149" s="2">
        <f t="shared" si="0"/>
        <v>3931908.4623599998</v>
      </c>
      <c r="H149" s="2">
        <f t="shared" si="1"/>
        <v>0.64999999850988388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7873658.0800000001</v>
      </c>
      <c r="D150" s="1">
        <f>'PR-RAS'!E154</f>
        <v>9172426.2200000007</v>
      </c>
      <c r="E150" s="1">
        <v>0</v>
      </c>
      <c r="F150" s="1">
        <v>0</v>
      </c>
      <c r="G150" s="2">
        <f t="shared" si="0"/>
        <v>3906558.0674800002</v>
      </c>
      <c r="H150" s="2">
        <f t="shared" si="1"/>
        <v>0.30000000074505806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106143.44</v>
      </c>
      <c r="D152" s="1">
        <f>'PR-RAS'!E156</f>
        <v>113210.22</v>
      </c>
      <c r="E152" s="1">
        <v>0</v>
      </c>
      <c r="F152" s="1">
        <v>0</v>
      </c>
      <c r="G152" s="2">
        <f t="shared" si="0"/>
        <v>50217.145879999996</v>
      </c>
      <c r="H152" s="2">
        <f t="shared" si="1"/>
        <v>0.66000000000349246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4474.1099999999997</v>
      </c>
      <c r="D153" s="1">
        <f>'PR-RAS'!E157</f>
        <v>5700.28</v>
      </c>
      <c r="E153" s="1">
        <v>0</v>
      </c>
      <c r="F153" s="1">
        <v>0</v>
      </c>
      <c r="G153" s="2">
        <f t="shared" si="0"/>
        <v>2412.9498399999998</v>
      </c>
      <c r="H153" s="2">
        <f t="shared" si="1"/>
        <v>0.38999999999941792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495570.88</v>
      </c>
      <c r="D154" s="1">
        <f>'PR-RAS'!E158</f>
        <v>869191.85</v>
      </c>
      <c r="E154" s="1">
        <v>0</v>
      </c>
      <c r="F154" s="1">
        <v>0</v>
      </c>
      <c r="G154" s="2">
        <f t="shared" si="0"/>
        <v>341795.05073999998</v>
      </c>
      <c r="H154" s="2">
        <f t="shared" si="1"/>
        <v>0.27000000001862645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1325048.6399999999</v>
      </c>
      <c r="D155" s="1">
        <f>'PR-RAS'!E159</f>
        <v>1554615.43</v>
      </c>
      <c r="E155" s="1">
        <v>0</v>
      </c>
      <c r="F155" s="1">
        <v>0</v>
      </c>
      <c r="G155" s="2">
        <f t="shared" si="0"/>
        <v>682879.04299999995</v>
      </c>
      <c r="H155" s="2">
        <f t="shared" si="1"/>
        <v>0.7900000000372529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39783.96</v>
      </c>
      <c r="D156" s="1">
        <f>'PR-RAS'!E160</f>
        <v>50585.13</v>
      </c>
      <c r="E156" s="1">
        <v>0</v>
      </c>
      <c r="F156" s="1">
        <v>0</v>
      </c>
      <c r="G156" s="2">
        <f t="shared" si="0"/>
        <v>21847.9041</v>
      </c>
      <c r="H156" s="2">
        <f t="shared" si="1"/>
        <v>0.16999999999825377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1285225.28</v>
      </c>
      <c r="D157" s="1">
        <f>'PR-RAS'!E161</f>
        <v>1504030.3</v>
      </c>
      <c r="E157" s="1">
        <v>0</v>
      </c>
      <c r="F157" s="1">
        <v>0</v>
      </c>
      <c r="G157" s="2">
        <f t="shared" si="0"/>
        <v>669752.59727999999</v>
      </c>
      <c r="H157" s="2">
        <f t="shared" si="1"/>
        <v>0.58000000007450581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39.4</v>
      </c>
      <c r="D158" s="1">
        <f>'PR-RAS'!E162</f>
        <v>0</v>
      </c>
      <c r="E158" s="1">
        <v>0</v>
      </c>
      <c r="F158" s="1">
        <v>0</v>
      </c>
      <c r="G158" s="2">
        <f t="shared" si="0"/>
        <v>6.1857999999999995</v>
      </c>
      <c r="H158" s="2">
        <f t="shared" si="1"/>
        <v>0.39999999999999858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7714050.6400000006</v>
      </c>
      <c r="D159" s="1">
        <f>'PR-RAS'!E163</f>
        <v>9708456.6300000008</v>
      </c>
      <c r="E159" s="1">
        <v>0</v>
      </c>
      <c r="F159" s="1">
        <v>0</v>
      </c>
      <c r="G159" s="2">
        <f t="shared" si="0"/>
        <v>4286692.2962000007</v>
      </c>
      <c r="H159" s="2">
        <f t="shared" si="1"/>
        <v>0.72999999858438969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561393.18000000005</v>
      </c>
      <c r="D160" s="1">
        <f>'PR-RAS'!E164</f>
        <v>607759.21000000008</v>
      </c>
      <c r="E160" s="1">
        <v>0</v>
      </c>
      <c r="F160" s="1">
        <v>0</v>
      </c>
      <c r="G160" s="2">
        <f t="shared" si="0"/>
        <v>282528.94440000004</v>
      </c>
      <c r="H160" s="2">
        <f t="shared" si="1"/>
        <v>0.39000000013038516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73732.710000000006</v>
      </c>
      <c r="D161" s="1">
        <f>'PR-RAS'!E165</f>
        <v>84734.9</v>
      </c>
      <c r="E161" s="1">
        <v>0</v>
      </c>
      <c r="F161" s="1">
        <v>0</v>
      </c>
      <c r="G161" s="2">
        <f t="shared" si="0"/>
        <v>38912.401600000005</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460060.89</v>
      </c>
      <c r="D162" s="1">
        <f>'PR-RAS'!E166</f>
        <v>493958.77</v>
      </c>
      <c r="E162" s="1">
        <v>0</v>
      </c>
      <c r="F162" s="1">
        <v>0</v>
      </c>
      <c r="G162" s="2">
        <f t="shared" si="0"/>
        <v>233124.52723000004</v>
      </c>
      <c r="H162" s="2">
        <f t="shared" si="1"/>
        <v>0.33999999996740371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25076.92</v>
      </c>
      <c r="D163" s="1">
        <f>'PR-RAS'!E167</f>
        <v>25228.17</v>
      </c>
      <c r="E163" s="1">
        <v>0</v>
      </c>
      <c r="F163" s="1">
        <v>0</v>
      </c>
      <c r="G163" s="2">
        <f t="shared" si="0"/>
        <v>12236.38812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2522.66</v>
      </c>
      <c r="D164" s="1">
        <f>'PR-RAS'!E168</f>
        <v>3837.37</v>
      </c>
      <c r="E164" s="1">
        <v>0</v>
      </c>
      <c r="F164" s="1">
        <v>0</v>
      </c>
      <c r="G164" s="2">
        <f t="shared" si="0"/>
        <v>1662.1762000000001</v>
      </c>
      <c r="H164" s="2">
        <f t="shared" si="1"/>
        <v>0.71000000000003638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1641773.4000000001</v>
      </c>
      <c r="D165" s="1">
        <f>'PR-RAS'!E169</f>
        <v>2030038.7800000003</v>
      </c>
      <c r="E165" s="1">
        <v>0</v>
      </c>
      <c r="F165" s="1">
        <v>0</v>
      </c>
      <c r="G165" s="2">
        <f t="shared" si="0"/>
        <v>935103.55744000024</v>
      </c>
      <c r="H165" s="2">
        <f t="shared" si="1"/>
        <v>0.61999999987892807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237834.81</v>
      </c>
      <c r="D166" s="1">
        <f>'PR-RAS'!E170</f>
        <v>265665.57</v>
      </c>
      <c r="E166" s="1">
        <v>0</v>
      </c>
      <c r="F166" s="1">
        <v>0</v>
      </c>
      <c r="G166" s="2">
        <f t="shared" si="0"/>
        <v>126912.38175</v>
      </c>
      <c r="H166" s="2">
        <f t="shared" si="1"/>
        <v>0.61999999999534339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432451.29</v>
      </c>
      <c r="D167" s="1">
        <f>'PR-RAS'!E171</f>
        <v>582452.66</v>
      </c>
      <c r="E167" s="1">
        <v>0</v>
      </c>
      <c r="F167" s="1">
        <v>0</v>
      </c>
      <c r="G167" s="2">
        <f t="shared" si="0"/>
        <v>265161.19726000004</v>
      </c>
      <c r="H167" s="2">
        <f t="shared" si="1"/>
        <v>0.62999999994644895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819552.03</v>
      </c>
      <c r="D168" s="1">
        <f>'PR-RAS'!E172</f>
        <v>1001014.16</v>
      </c>
      <c r="E168" s="1">
        <v>0</v>
      </c>
      <c r="F168" s="1">
        <v>0</v>
      </c>
      <c r="G168" s="2">
        <f t="shared" si="0"/>
        <v>471203.91845000006</v>
      </c>
      <c r="H168" s="2">
        <f t="shared" si="1"/>
        <v>0.19000000006053597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58793.84</v>
      </c>
      <c r="D169" s="1">
        <f>'PR-RAS'!E173</f>
        <v>78855.259999999995</v>
      </c>
      <c r="E169" s="1">
        <v>0</v>
      </c>
      <c r="F169" s="1">
        <v>0</v>
      </c>
      <c r="G169" s="2">
        <f t="shared" si="0"/>
        <v>36372.732479999999</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38833.08</v>
      </c>
      <c r="D170" s="1">
        <f>'PR-RAS'!E174</f>
        <v>38537.019999999997</v>
      </c>
      <c r="E170" s="1">
        <v>0</v>
      </c>
      <c r="F170" s="1">
        <v>0</v>
      </c>
      <c r="G170" s="2">
        <f t="shared" si="0"/>
        <v>19588.30328</v>
      </c>
      <c r="H170" s="2">
        <f t="shared" si="1"/>
        <v>9.9999999998544808E-2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54308.35</v>
      </c>
      <c r="D172" s="1">
        <f>'PR-RAS'!E176</f>
        <v>63514.11</v>
      </c>
      <c r="E172" s="1">
        <v>0</v>
      </c>
      <c r="F172" s="1">
        <v>0</v>
      </c>
      <c r="G172" s="2">
        <f t="shared" si="0"/>
        <v>31008.553470000003</v>
      </c>
      <c r="H172" s="2">
        <f t="shared" si="1"/>
        <v>0.45999999999912689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4839784.47</v>
      </c>
      <c r="D173" s="1">
        <f>'PR-RAS'!E177</f>
        <v>6294361.4500000011</v>
      </c>
      <c r="E173" s="1">
        <v>0</v>
      </c>
      <c r="F173" s="1">
        <v>0</v>
      </c>
      <c r="G173" s="2">
        <f t="shared" si="0"/>
        <v>2997703.2676399997</v>
      </c>
      <c r="H173" s="2">
        <f t="shared" si="1"/>
        <v>0.92000000085681677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330372.78999999998</v>
      </c>
      <c r="D174" s="1">
        <f>'PR-RAS'!E178</f>
        <v>418815.05</v>
      </c>
      <c r="E174" s="1">
        <v>0</v>
      </c>
      <c r="F174" s="1">
        <v>0</v>
      </c>
      <c r="G174" s="2">
        <f t="shared" si="0"/>
        <v>202064.49996999998</v>
      </c>
      <c r="H174" s="2">
        <f t="shared" si="1"/>
        <v>0.26000000000931323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1142088.1399999999</v>
      </c>
      <c r="D175" s="1">
        <f>'PR-RAS'!E179</f>
        <v>1474177.14</v>
      </c>
      <c r="E175" s="1">
        <v>0</v>
      </c>
      <c r="F175" s="1">
        <v>0</v>
      </c>
      <c r="G175" s="2">
        <f t="shared" si="0"/>
        <v>711736.98107999994</v>
      </c>
      <c r="H175" s="2">
        <f t="shared" si="1"/>
        <v>0.27999999979510903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63046.93</v>
      </c>
      <c r="D176" s="1">
        <f>'PR-RAS'!E180</f>
        <v>72412.39</v>
      </c>
      <c r="E176" s="1">
        <v>0</v>
      </c>
      <c r="F176" s="1">
        <v>0</v>
      </c>
      <c r="G176" s="2">
        <f t="shared" si="0"/>
        <v>36377.549249999996</v>
      </c>
      <c r="H176" s="2">
        <f t="shared" si="1"/>
        <v>0.45999999999912689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1885001.34</v>
      </c>
      <c r="D177" s="1">
        <f>'PR-RAS'!E181</f>
        <v>2228231.9900000002</v>
      </c>
      <c r="E177" s="1">
        <v>0</v>
      </c>
      <c r="F177" s="1">
        <v>0</v>
      </c>
      <c r="G177" s="2">
        <f t="shared" si="0"/>
        <v>1116097.8963200001</v>
      </c>
      <c r="H177" s="2">
        <f t="shared" si="1"/>
        <v>0.34999999986030161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251725.84</v>
      </c>
      <c r="D178" s="1">
        <f>'PR-RAS'!E182</f>
        <v>396729.68</v>
      </c>
      <c r="E178" s="1">
        <v>0</v>
      </c>
      <c r="F178" s="1">
        <v>0</v>
      </c>
      <c r="G178" s="2">
        <f t="shared" si="0"/>
        <v>184997.78039999999</v>
      </c>
      <c r="H178" s="2">
        <f t="shared" si="1"/>
        <v>0.48000000001047738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94664.55</v>
      </c>
      <c r="D179" s="1">
        <f>'PR-RAS'!E183</f>
        <v>83416.44</v>
      </c>
      <c r="E179" s="1">
        <v>0</v>
      </c>
      <c r="F179" s="1">
        <v>0</v>
      </c>
      <c r="G179" s="2">
        <f t="shared" si="0"/>
        <v>46546.542539999995</v>
      </c>
      <c r="H179" s="2">
        <f t="shared" si="1"/>
        <v>0.88999999999941792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494563.75</v>
      </c>
      <c r="D180" s="1">
        <f>'PR-RAS'!E184</f>
        <v>850248.19</v>
      </c>
      <c r="E180" s="1">
        <v>0</v>
      </c>
      <c r="F180" s="1">
        <v>0</v>
      </c>
      <c r="G180" s="2">
        <f t="shared" si="0"/>
        <v>392915.76326999994</v>
      </c>
      <c r="H180" s="2">
        <f t="shared" si="1"/>
        <v>0.43999999994412065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208672.2</v>
      </c>
      <c r="D181" s="1">
        <f>'PR-RAS'!E185</f>
        <v>239909.84</v>
      </c>
      <c r="E181" s="1">
        <v>0</v>
      </c>
      <c r="F181" s="1">
        <v>0</v>
      </c>
      <c r="G181" s="2">
        <f t="shared" si="0"/>
        <v>123928.53839999999</v>
      </c>
      <c r="H181" s="2">
        <f t="shared" si="1"/>
        <v>0.36000000001513399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369648.93</v>
      </c>
      <c r="D182" s="1">
        <f>'PR-RAS'!E186</f>
        <v>530420.73</v>
      </c>
      <c r="E182" s="1">
        <v>0</v>
      </c>
      <c r="F182" s="1">
        <v>0</v>
      </c>
      <c r="G182" s="2">
        <f t="shared" si="0"/>
        <v>258918.76058999996</v>
      </c>
      <c r="H182" s="2">
        <f t="shared" si="1"/>
        <v>0.34000000002561137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20663.23</v>
      </c>
      <c r="D183" s="1">
        <f>'PR-RAS'!E187</f>
        <v>45550.76</v>
      </c>
      <c r="E183" s="1">
        <v>0</v>
      </c>
      <c r="F183" s="1">
        <v>0</v>
      </c>
      <c r="G183" s="2">
        <f t="shared" si="0"/>
        <v>20341.184499999999</v>
      </c>
      <c r="H183" s="2">
        <f t="shared" si="1"/>
        <v>0.46999999999752617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650436.3600000001</v>
      </c>
      <c r="D184" s="1">
        <f>'PR-RAS'!E188</f>
        <v>730746.42999999993</v>
      </c>
      <c r="E184" s="1">
        <v>0</v>
      </c>
      <c r="F184" s="1">
        <v>0</v>
      </c>
      <c r="G184" s="2">
        <f t="shared" si="0"/>
        <v>386483.04725999996</v>
      </c>
      <c r="H184" s="2">
        <f t="shared" si="1"/>
        <v>0.7900000000372529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52321.95</v>
      </c>
      <c r="D185" s="1">
        <f>'PR-RAS'!E189</f>
        <v>74750.710000000006</v>
      </c>
      <c r="E185" s="1">
        <v>0</v>
      </c>
      <c r="F185" s="1">
        <v>0</v>
      </c>
      <c r="G185" s="2">
        <f t="shared" si="0"/>
        <v>37135.500079999998</v>
      </c>
      <c r="H185" s="2">
        <f t="shared" si="1"/>
        <v>0.33999999999650754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123122.51</v>
      </c>
      <c r="D186" s="1">
        <f>'PR-RAS'!E190</f>
        <v>95685.75</v>
      </c>
      <c r="E186" s="1">
        <v>0</v>
      </c>
      <c r="F186" s="1">
        <v>0</v>
      </c>
      <c r="G186" s="2">
        <f t="shared" si="0"/>
        <v>58181.39185</v>
      </c>
      <c r="H186" s="2">
        <f t="shared" si="1"/>
        <v>0.74000000000523869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43682.13</v>
      </c>
      <c r="D187" s="1">
        <f>'PR-RAS'!E191</f>
        <v>68098.59</v>
      </c>
      <c r="E187" s="1">
        <v>0</v>
      </c>
      <c r="F187" s="1">
        <v>0</v>
      </c>
      <c r="G187" s="2">
        <f t="shared" si="0"/>
        <v>33457.551659999997</v>
      </c>
      <c r="H187" s="2">
        <f t="shared" si="1"/>
        <v>0.54000000000087311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37570.71</v>
      </c>
      <c r="D188" s="1">
        <f>'PR-RAS'!E192</f>
        <v>42491.57</v>
      </c>
      <c r="E188" s="1">
        <v>0</v>
      </c>
      <c r="F188" s="1">
        <v>0</v>
      </c>
      <c r="G188" s="2">
        <f t="shared" si="0"/>
        <v>22917.569950000001</v>
      </c>
      <c r="H188" s="2">
        <f t="shared" si="1"/>
        <v>0.72000000000116415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57530.64</v>
      </c>
      <c r="D189" s="1">
        <f>'PR-RAS'!E193</f>
        <v>90344.68</v>
      </c>
      <c r="E189" s="1">
        <v>0</v>
      </c>
      <c r="F189" s="1">
        <v>0</v>
      </c>
      <c r="G189" s="2">
        <f t="shared" si="0"/>
        <v>44785.36</v>
      </c>
      <c r="H189" s="2">
        <f t="shared" si="1"/>
        <v>0.680000000007567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21277.08</v>
      </c>
      <c r="D190" s="1">
        <f>'PR-RAS'!E194</f>
        <v>12208.76</v>
      </c>
      <c r="E190" s="1">
        <v>0</v>
      </c>
      <c r="F190" s="1">
        <v>0</v>
      </c>
      <c r="G190" s="2">
        <f t="shared" si="0"/>
        <v>8636.2794000000013</v>
      </c>
      <c r="H190" s="2">
        <f t="shared" si="1"/>
        <v>0.32000000000152795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314931.34000000003</v>
      </c>
      <c r="D191" s="1">
        <f>'PR-RAS'!E195</f>
        <v>347166.37</v>
      </c>
      <c r="E191" s="1">
        <v>0</v>
      </c>
      <c r="F191" s="1">
        <v>0</v>
      </c>
      <c r="G191" s="2">
        <f t="shared" si="0"/>
        <v>191760.17520000003</v>
      </c>
      <c r="H191" s="2">
        <f t="shared" si="1"/>
        <v>0.71000000002095476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159370.42000000001</v>
      </c>
      <c r="D192" s="1">
        <f>'PR-RAS'!E196</f>
        <v>143391.99</v>
      </c>
      <c r="E192" s="1">
        <v>0</v>
      </c>
      <c r="F192" s="1">
        <v>0</v>
      </c>
      <c r="G192" s="2">
        <f t="shared" si="0"/>
        <v>85215.49040000001</v>
      </c>
      <c r="H192" s="2">
        <f t="shared" si="1"/>
        <v>0.43000000002211891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129132.73000000001</v>
      </c>
      <c r="D198" s="1">
        <f>'PR-RAS'!E202</f>
        <v>118484.42</v>
      </c>
      <c r="E198" s="1">
        <v>0</v>
      </c>
      <c r="F198" s="1">
        <v>0</v>
      </c>
      <c r="G198" s="2">
        <f t="shared" si="0"/>
        <v>72122.009290000002</v>
      </c>
      <c r="H198" s="2">
        <f t="shared" si="1"/>
        <v>0.68999999998777639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88860.74</v>
      </c>
      <c r="D200" s="1">
        <f>'PR-RAS'!E204</f>
        <v>82887.09</v>
      </c>
      <c r="E200" s="1">
        <v>0</v>
      </c>
      <c r="F200" s="1">
        <v>0</v>
      </c>
      <c r="G200" s="2">
        <f t="shared" si="0"/>
        <v>50672.34908</v>
      </c>
      <c r="H200" s="2">
        <f t="shared" si="1"/>
        <v>0.34999999999126885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40271.99</v>
      </c>
      <c r="D201" s="1">
        <f>'PR-RAS'!E205</f>
        <v>35597.33</v>
      </c>
      <c r="E201" s="1">
        <v>0</v>
      </c>
      <c r="F201" s="1">
        <v>0</v>
      </c>
      <c r="G201" s="2">
        <f t="shared" si="0"/>
        <v>22293.33</v>
      </c>
      <c r="H201" s="2">
        <f t="shared" si="1"/>
        <v>0.3400000000037835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30237.690000000002</v>
      </c>
      <c r="D206" s="1">
        <f>'PR-RAS'!E210</f>
        <v>24907.57</v>
      </c>
      <c r="E206" s="1">
        <v>0</v>
      </c>
      <c r="F206" s="1">
        <v>0</v>
      </c>
      <c r="G206" s="2">
        <f t="shared" si="0"/>
        <v>16410.830149999998</v>
      </c>
      <c r="H206" s="2">
        <f t="shared" si="1"/>
        <v>0.73999999999796273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20786.04</v>
      </c>
      <c r="D207" s="1">
        <f>'PR-RAS'!E211</f>
        <v>21605.22</v>
      </c>
      <c r="E207" s="1">
        <v>0</v>
      </c>
      <c r="F207" s="1">
        <v>0</v>
      </c>
      <c r="G207" s="2">
        <f t="shared" si="0"/>
        <v>13183.274879999999</v>
      </c>
      <c r="H207" s="2">
        <f t="shared" si="1"/>
        <v>0.26000000000203727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3955.54</v>
      </c>
      <c r="D208" s="1">
        <f>'PR-RAS'!E212</f>
        <v>0</v>
      </c>
      <c r="E208" s="1">
        <v>0</v>
      </c>
      <c r="F208" s="1">
        <v>0</v>
      </c>
      <c r="G208" s="2">
        <f t="shared" si="0"/>
        <v>818.7967799999999</v>
      </c>
      <c r="H208" s="2">
        <f t="shared" si="1"/>
        <v>0.46000000000003638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30.69</v>
      </c>
      <c r="D209" s="1">
        <f>'PR-RAS'!E213</f>
        <v>717.52</v>
      </c>
      <c r="E209" s="1">
        <v>0</v>
      </c>
      <c r="F209" s="1">
        <v>0</v>
      </c>
      <c r="G209" s="2">
        <f t="shared" si="0"/>
        <v>304.87183999999996</v>
      </c>
      <c r="H209" s="2">
        <f t="shared" si="1"/>
        <v>0.79000000000001691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5465.42</v>
      </c>
      <c r="D210" s="1">
        <f>'PR-RAS'!E214</f>
        <v>2584.83</v>
      </c>
      <c r="E210" s="1">
        <v>0</v>
      </c>
      <c r="F210" s="1">
        <v>0</v>
      </c>
      <c r="G210" s="2">
        <f t="shared" si="0"/>
        <v>2222.7317199999998</v>
      </c>
      <c r="H210" s="2">
        <f t="shared" si="1"/>
        <v>0.59000000000014552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742091.19000000006</v>
      </c>
      <c r="D211" s="1">
        <f>'PR-RAS'!E215</f>
        <v>901390.62000000011</v>
      </c>
      <c r="E211" s="1">
        <v>0</v>
      </c>
      <c r="F211" s="1">
        <v>0</v>
      </c>
      <c r="G211" s="2">
        <f t="shared" si="0"/>
        <v>534423.21030000004</v>
      </c>
      <c r="H211" s="2">
        <f t="shared" si="1"/>
        <v>0.56999999994877726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65963.240000000005</v>
      </c>
      <c r="D212" s="1">
        <f>'PR-RAS'!E216</f>
        <v>57450</v>
      </c>
      <c r="E212" s="1">
        <v>0</v>
      </c>
      <c r="F212" s="1">
        <v>0</v>
      </c>
      <c r="G212" s="2">
        <f t="shared" si="0"/>
        <v>38162.143639999995</v>
      </c>
      <c r="H212" s="2">
        <f t="shared" si="1"/>
        <v>0.24000000000523869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65963.240000000005</v>
      </c>
      <c r="D214" s="1">
        <f>'PR-RAS'!E218</f>
        <v>57450</v>
      </c>
      <c r="E214" s="1">
        <v>0</v>
      </c>
      <c r="F214" s="1">
        <v>0</v>
      </c>
      <c r="G214" s="2">
        <f t="shared" si="0"/>
        <v>38523.87012</v>
      </c>
      <c r="H214" s="2">
        <f t="shared" si="1"/>
        <v>0.24000000000523869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674435.67</v>
      </c>
      <c r="D215" s="1">
        <f>'PR-RAS'!E219</f>
        <v>824237.06</v>
      </c>
      <c r="E215" s="1">
        <v>0</v>
      </c>
      <c r="F215" s="1">
        <v>0</v>
      </c>
      <c r="G215" s="2">
        <f t="shared" si="0"/>
        <v>497102.69506</v>
      </c>
      <c r="H215" s="2">
        <f t="shared" si="1"/>
        <v>0.39000000001396984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35468.769999999997</v>
      </c>
      <c r="D216" s="1">
        <f>'PR-RAS'!E220</f>
        <v>3328.9</v>
      </c>
      <c r="E216" s="1">
        <v>0</v>
      </c>
      <c r="F216" s="1">
        <v>0</v>
      </c>
      <c r="G216" s="2">
        <f t="shared" si="0"/>
        <v>9057.2125500000002</v>
      </c>
      <c r="H216" s="2">
        <f t="shared" si="1"/>
        <v>0.33000000000311047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629722.76</v>
      </c>
      <c r="D217" s="1">
        <f>'PR-RAS'!E221</f>
        <v>753585.14</v>
      </c>
      <c r="E217" s="1">
        <v>0</v>
      </c>
      <c r="F217" s="1">
        <v>0</v>
      </c>
      <c r="G217" s="2">
        <f t="shared" si="0"/>
        <v>461568.89663999999</v>
      </c>
      <c r="H217" s="2">
        <f t="shared" si="1"/>
        <v>0.38000000000465661</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9244.14</v>
      </c>
      <c r="D218" s="1">
        <f>'PR-RAS'!E222</f>
        <v>67323.02</v>
      </c>
      <c r="E218" s="1">
        <v>0</v>
      </c>
      <c r="F218" s="1">
        <v>0</v>
      </c>
      <c r="G218" s="2">
        <f t="shared" si="0"/>
        <v>31224.169059999997</v>
      </c>
      <c r="H218" s="2">
        <f t="shared" si="1"/>
        <v>0.16000000000349246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1692.28</v>
      </c>
      <c r="D219" s="1">
        <f>'PR-RAS'!E223</f>
        <v>19703.560000000001</v>
      </c>
      <c r="E219" s="1">
        <v>0</v>
      </c>
      <c r="F219" s="1">
        <v>0</v>
      </c>
      <c r="G219" s="2">
        <f t="shared" si="0"/>
        <v>8959.6692000000003</v>
      </c>
      <c r="H219" s="2">
        <f t="shared" si="1"/>
        <v>0.71999999999866304</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640425.81999999995</v>
      </c>
      <c r="D220" s="1">
        <f>'PR-RAS'!E224</f>
        <v>623189.92999999993</v>
      </c>
      <c r="E220" s="1">
        <v>0</v>
      </c>
      <c r="F220" s="1">
        <v>0</v>
      </c>
      <c r="G220" s="2">
        <f t="shared" si="0"/>
        <v>413210.44391999993</v>
      </c>
      <c r="H220" s="2">
        <f t="shared" si="1"/>
        <v>0.25000000011641532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111871.98999999999</v>
      </c>
      <c r="D227" s="1">
        <f>'PR-RAS'!E231</f>
        <v>107866.43</v>
      </c>
      <c r="E227" s="1">
        <v>0</v>
      </c>
      <c r="F227" s="1">
        <v>0</v>
      </c>
      <c r="G227" s="2">
        <f t="shared" si="0"/>
        <v>74038.696100000001</v>
      </c>
      <c r="H227" s="2">
        <f t="shared" si="1"/>
        <v>0.44000000000232831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54399.88</v>
      </c>
      <c r="D228" s="1">
        <f>'PR-RAS'!E232</f>
        <v>51361.82</v>
      </c>
      <c r="E228" s="1">
        <v>0</v>
      </c>
      <c r="F228" s="1">
        <v>0</v>
      </c>
      <c r="G228" s="2">
        <f t="shared" si="0"/>
        <v>35667.039039999996</v>
      </c>
      <c r="H228" s="2">
        <f t="shared" si="1"/>
        <v>0.30000000000291038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57472.11</v>
      </c>
      <c r="D229" s="1">
        <f>'PR-RAS'!E233</f>
        <v>56504.61</v>
      </c>
      <c r="E229" s="1">
        <v>0</v>
      </c>
      <c r="F229" s="1">
        <v>0</v>
      </c>
      <c r="G229" s="2">
        <f t="shared" si="0"/>
        <v>38869.743240000003</v>
      </c>
      <c r="H229" s="2">
        <f t="shared" si="1"/>
        <v>0.5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528553.82999999996</v>
      </c>
      <c r="D232" s="1">
        <f>'PR-RAS'!E236</f>
        <v>409316.38</v>
      </c>
      <c r="E232" s="1">
        <v>0</v>
      </c>
      <c r="F232" s="1">
        <v>0</v>
      </c>
      <c r="G232" s="2">
        <f t="shared" si="0"/>
        <v>311200.10228999995</v>
      </c>
      <c r="H232" s="2">
        <f t="shared" si="1"/>
        <v>0.55000000004656613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429011.72</v>
      </c>
      <c r="D233" s="1">
        <f>'PR-RAS'!E237</f>
        <v>314407.40000000002</v>
      </c>
      <c r="E233" s="1">
        <v>0</v>
      </c>
      <c r="F233" s="1">
        <v>0</v>
      </c>
      <c r="G233" s="2">
        <f t="shared" si="0"/>
        <v>245415.75264000002</v>
      </c>
      <c r="H233" s="2">
        <f t="shared" si="1"/>
        <v>0.68000000005122274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99542.11</v>
      </c>
      <c r="D234" s="1">
        <f>'PR-RAS'!E238</f>
        <v>94908.98</v>
      </c>
      <c r="E234" s="1">
        <v>0</v>
      </c>
      <c r="F234" s="1">
        <v>0</v>
      </c>
      <c r="G234" s="2">
        <f t="shared" si="0"/>
        <v>67420.896310000011</v>
      </c>
      <c r="H234" s="2">
        <f t="shared" si="1"/>
        <v>0.13000000000465661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106007.12</v>
      </c>
      <c r="E240" s="1">
        <v>0</v>
      </c>
      <c r="F240" s="1">
        <v>0</v>
      </c>
      <c r="G240" s="2">
        <f t="shared" si="0"/>
        <v>50671.403359999997</v>
      </c>
      <c r="H240" s="2">
        <f t="shared" si="1"/>
        <v>0.11999999999534339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106007.12</v>
      </c>
      <c r="E241" s="1">
        <v>0</v>
      </c>
      <c r="F241" s="1">
        <v>0</v>
      </c>
      <c r="G241" s="2">
        <f t="shared" si="0"/>
        <v>50883.417599999993</v>
      </c>
      <c r="H241" s="2">
        <f t="shared" si="1"/>
        <v>0.11999999999534339</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1202735.9300000002</v>
      </c>
      <c r="D248" s="1">
        <f>'PR-RAS'!E252</f>
        <v>1287676.6000000001</v>
      </c>
      <c r="E248" s="1">
        <v>0</v>
      </c>
      <c r="F248" s="1">
        <v>0</v>
      </c>
      <c r="G248" s="2">
        <f t="shared" si="0"/>
        <v>933188.01511000004</v>
      </c>
      <c r="H248" s="2">
        <f t="shared" si="1"/>
        <v>0.46999999973922968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1202735.9300000002</v>
      </c>
      <c r="D255" s="1">
        <f>'PR-RAS'!E259</f>
        <v>1287676.6000000001</v>
      </c>
      <c r="E255" s="1">
        <v>0</v>
      </c>
      <c r="F255" s="1">
        <v>0</v>
      </c>
      <c r="G255" s="2">
        <f t="shared" si="0"/>
        <v>959634.63902000012</v>
      </c>
      <c r="H255" s="2">
        <f t="shared" si="1"/>
        <v>0.46999999973922968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478360.75</v>
      </c>
      <c r="D256" s="1">
        <f>'PR-RAS'!E260</f>
        <v>478309.2</v>
      </c>
      <c r="E256" s="1">
        <v>0</v>
      </c>
      <c r="F256" s="1">
        <v>0</v>
      </c>
      <c r="G256" s="2">
        <f t="shared" si="0"/>
        <v>365919.68325</v>
      </c>
      <c r="H256" s="2">
        <f t="shared" si="1"/>
        <v>0.45000000001164153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724375.18</v>
      </c>
      <c r="D257" s="1">
        <f>'PR-RAS'!E261</f>
        <v>809367.4</v>
      </c>
      <c r="E257" s="1">
        <v>0</v>
      </c>
      <c r="F257" s="1">
        <v>0</v>
      </c>
      <c r="G257" s="2">
        <f t="shared" si="0"/>
        <v>599836.15488000005</v>
      </c>
      <c r="H257" s="2">
        <f t="shared" si="1"/>
        <v>0.58000000007450581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2792352.5</v>
      </c>
      <c r="D259" s="1">
        <f>'PR-RAS'!E263</f>
        <v>2818991.5900000003</v>
      </c>
      <c r="E259" s="1">
        <v>0</v>
      </c>
      <c r="F259" s="1">
        <v>0</v>
      </c>
      <c r="G259" s="2">
        <f t="shared" si="0"/>
        <v>2175026.6054400001</v>
      </c>
      <c r="H259" s="2">
        <f t="shared" si="1"/>
        <v>0.90999999968335032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1728327.09</v>
      </c>
      <c r="D260" s="1">
        <f>'PR-RAS'!E264</f>
        <v>2086885.58</v>
      </c>
      <c r="E260" s="1">
        <v>0</v>
      </c>
      <c r="F260" s="1">
        <v>0</v>
      </c>
      <c r="G260" s="2">
        <f t="shared" si="0"/>
        <v>1528643.4467500001</v>
      </c>
      <c r="H260" s="2">
        <f t="shared" si="1"/>
        <v>0.51000000000931323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1720177.72</v>
      </c>
      <c r="D261" s="1">
        <f>'PR-RAS'!E265</f>
        <v>2070079.62</v>
      </c>
      <c r="E261" s="1">
        <v>0</v>
      </c>
      <c r="F261" s="1">
        <v>0</v>
      </c>
      <c r="G261" s="2">
        <f t="shared" si="0"/>
        <v>1523687.6096000001</v>
      </c>
      <c r="H261" s="2">
        <f t="shared" si="1"/>
        <v>0.65999999991618097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2739.26</v>
      </c>
      <c r="E262" s="1">
        <v>0</v>
      </c>
      <c r="F262" s="1">
        <v>0</v>
      </c>
      <c r="G262" s="2">
        <f t="shared" si="0"/>
        <v>1429.8937200000003</v>
      </c>
      <c r="H262" s="2">
        <f t="shared" si="1"/>
        <v>0.26000000000021828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8149.37</v>
      </c>
      <c r="D263" s="1">
        <f>'PR-RAS'!E267</f>
        <v>14066.7</v>
      </c>
      <c r="E263" s="1">
        <v>0</v>
      </c>
      <c r="F263" s="1">
        <v>0</v>
      </c>
      <c r="G263" s="2">
        <f t="shared" si="0"/>
        <v>9506.0857400000023</v>
      </c>
      <c r="H263" s="2">
        <f t="shared" si="1"/>
        <v>0.66999999999916326</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82049.72</v>
      </c>
      <c r="D264" s="1">
        <f>'PR-RAS'!E268</f>
        <v>130826.99</v>
      </c>
      <c r="E264" s="1">
        <v>0</v>
      </c>
      <c r="F264" s="1">
        <v>0</v>
      </c>
      <c r="G264" s="2">
        <f t="shared" si="0"/>
        <v>90394.073100000009</v>
      </c>
      <c r="H264" s="2">
        <f t="shared" si="1"/>
        <v>0.28999999999359716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27016.21</v>
      </c>
      <c r="D265" s="1">
        <f>'PR-RAS'!E269</f>
        <v>0</v>
      </c>
      <c r="E265" s="1">
        <v>0</v>
      </c>
      <c r="F265" s="1">
        <v>0</v>
      </c>
      <c r="G265" s="2">
        <f t="shared" ref="G265:G521" si="8">(B265/1000)*(C265*1+D265*2)</f>
        <v>7132.2794400000002</v>
      </c>
      <c r="H265" s="2">
        <f t="shared" ref="H265:H521" si="9">ABS(C265-ROUND(C265,0))+ABS(D265-ROUND(D265,0))</f>
        <v>0.20999999999912689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55033.51</v>
      </c>
      <c r="D266" s="1">
        <f>'PR-RAS'!E270</f>
        <v>130826.99</v>
      </c>
      <c r="E266" s="1">
        <v>0</v>
      </c>
      <c r="F266" s="1">
        <v>0</v>
      </c>
      <c r="G266" s="2">
        <f t="shared" si="8"/>
        <v>83922.184850000005</v>
      </c>
      <c r="H266" s="2">
        <f t="shared" si="9"/>
        <v>0.49999999999272404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8850.2199999999993</v>
      </c>
      <c r="D269" s="1">
        <f>'PR-RAS'!E273</f>
        <v>89471.5</v>
      </c>
      <c r="E269" s="1">
        <v>0</v>
      </c>
      <c r="F269" s="1">
        <v>0</v>
      </c>
      <c r="G269" s="2">
        <f t="shared" si="8"/>
        <v>50328.58296</v>
      </c>
      <c r="H269" s="2">
        <f t="shared" si="9"/>
        <v>0.71999999999934516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8850.2199999999993</v>
      </c>
      <c r="D270" s="1">
        <f>'PR-RAS'!E274</f>
        <v>89471.5</v>
      </c>
      <c r="E270" s="1">
        <v>0</v>
      </c>
      <c r="F270" s="1">
        <v>0</v>
      </c>
      <c r="G270" s="2">
        <f t="shared" si="8"/>
        <v>50516.376180000007</v>
      </c>
      <c r="H270" s="2">
        <f t="shared" si="9"/>
        <v>0.71999999999934516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973125.47</v>
      </c>
      <c r="D275" s="1">
        <f>'PR-RAS'!E279</f>
        <v>511807.52</v>
      </c>
      <c r="E275" s="1">
        <v>0</v>
      </c>
      <c r="F275" s="1">
        <v>0</v>
      </c>
      <c r="G275" s="2">
        <f t="shared" si="8"/>
        <v>547106.89974000002</v>
      </c>
      <c r="H275" s="2">
        <f t="shared" si="9"/>
        <v>0.94999999995343387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973125.47</v>
      </c>
      <c r="D276" s="1">
        <f>'PR-RAS'!E280</f>
        <v>511807.52</v>
      </c>
      <c r="E276" s="1">
        <v>0</v>
      </c>
      <c r="F276" s="1">
        <v>0</v>
      </c>
      <c r="G276" s="2">
        <f t="shared" si="8"/>
        <v>549103.64025000005</v>
      </c>
      <c r="H276" s="2">
        <f t="shared" si="9"/>
        <v>0.94999999995343387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23055921.650000006</v>
      </c>
      <c r="D285" s="1">
        <f>'PR-RAS'!E289</f>
        <v>27198241.360000003</v>
      </c>
      <c r="E285" s="1">
        <v>0</v>
      </c>
      <c r="F285" s="1">
        <v>0</v>
      </c>
      <c r="G285" s="2">
        <f t="shared" si="8"/>
        <v>21996482.841079999</v>
      </c>
      <c r="H285" s="2">
        <f t="shared" si="9"/>
        <v>0.70999999716877937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6953049.2899999917</v>
      </c>
      <c r="D286" s="1">
        <f>'PR-RAS'!E290</f>
        <v>6880938.8800000064</v>
      </c>
      <c r="E286" s="1">
        <v>0</v>
      </c>
      <c r="F286" s="1">
        <v>0</v>
      </c>
      <c r="G286" s="2">
        <f t="shared" si="8"/>
        <v>5903754.2092500003</v>
      </c>
      <c r="H286" s="2">
        <f t="shared" si="9"/>
        <v>0.40999998524785042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2181170.66</v>
      </c>
      <c r="D288" s="1">
        <f>'PR-RAS'!E292</f>
        <v>7253287.4400000004</v>
      </c>
      <c r="E288" s="1">
        <v>0</v>
      </c>
      <c r="F288" s="1">
        <v>0</v>
      </c>
      <c r="G288" s="2">
        <f t="shared" si="8"/>
        <v>4789382.9699799996</v>
      </c>
      <c r="H288" s="2">
        <f t="shared" si="9"/>
        <v>0.78000000026077032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3613322.56</v>
      </c>
      <c r="D290" s="1">
        <f>'PR-RAS'!E294</f>
        <v>2605589.08</v>
      </c>
      <c r="E290" s="1">
        <v>0</v>
      </c>
      <c r="F290" s="1">
        <v>0</v>
      </c>
      <c r="G290" s="2">
        <f t="shared" si="8"/>
        <v>2550280.7080799998</v>
      </c>
      <c r="H290" s="2">
        <f t="shared" si="9"/>
        <v>0.52000000001862645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6623.61</v>
      </c>
      <c r="D291" s="1">
        <f>'PR-RAS'!E295</f>
        <v>9304.23</v>
      </c>
      <c r="E291" s="1">
        <v>0</v>
      </c>
      <c r="F291" s="1">
        <v>0</v>
      </c>
      <c r="G291" s="2">
        <f t="shared" si="8"/>
        <v>7317.300299999999</v>
      </c>
      <c r="H291" s="2">
        <f t="shared" si="9"/>
        <v>0.61999999999989086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9702280</v>
      </c>
      <c r="D293" s="1">
        <f>'PR-RAS'!E298</f>
        <v>329814.63999999996</v>
      </c>
      <c r="E293" s="1">
        <v>0</v>
      </c>
      <c r="F293" s="1">
        <v>0</v>
      </c>
      <c r="G293" s="2">
        <f t="shared" si="8"/>
        <v>3025677.5097599998</v>
      </c>
      <c r="H293" s="2">
        <f t="shared" si="9"/>
        <v>0.36000000004423782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9627903.4199999999</v>
      </c>
      <c r="D294" s="1">
        <f>'PR-RAS'!E299</f>
        <v>311575.40999999997</v>
      </c>
      <c r="E294" s="1">
        <v>0</v>
      </c>
      <c r="F294" s="1">
        <v>0</v>
      </c>
      <c r="G294" s="2">
        <f t="shared" si="8"/>
        <v>3003558.8923200001</v>
      </c>
      <c r="H294" s="2">
        <f t="shared" si="9"/>
        <v>0.82999999989988282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9627903.4199999999</v>
      </c>
      <c r="D295" s="1">
        <f>'PR-RAS'!E300</f>
        <v>311575.40999999997</v>
      </c>
      <c r="E295" s="1">
        <v>0</v>
      </c>
      <c r="F295" s="1">
        <v>0</v>
      </c>
      <c r="G295" s="2">
        <f t="shared" si="8"/>
        <v>3013809.9465600001</v>
      </c>
      <c r="H295" s="2">
        <f t="shared" si="9"/>
        <v>0.82999999989988282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9627903.4199999999</v>
      </c>
      <c r="D296" s="1">
        <f>'PR-RAS'!E301</f>
        <v>311575.40999999997</v>
      </c>
      <c r="E296" s="1">
        <v>0</v>
      </c>
      <c r="F296" s="1">
        <v>0</v>
      </c>
      <c r="G296" s="2">
        <f t="shared" si="8"/>
        <v>3024061.0008</v>
      </c>
      <c r="H296" s="2">
        <f t="shared" si="9"/>
        <v>0.82999999989988282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74376.58</v>
      </c>
      <c r="D306" s="1">
        <f>'PR-RAS'!E311</f>
        <v>18239.23</v>
      </c>
      <c r="E306" s="1">
        <v>0</v>
      </c>
      <c r="F306" s="1">
        <v>0</v>
      </c>
      <c r="G306" s="2">
        <f t="shared" si="8"/>
        <v>33810.787199999999</v>
      </c>
      <c r="H306" s="2">
        <f t="shared" si="9"/>
        <v>0.64999999999781721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67554.92</v>
      </c>
      <c r="D307" s="1">
        <f>'PR-RAS'!E312</f>
        <v>15424.52</v>
      </c>
      <c r="E307" s="1">
        <v>0</v>
      </c>
      <c r="F307" s="1">
        <v>0</v>
      </c>
      <c r="G307" s="2">
        <f t="shared" si="8"/>
        <v>30111.611759999996</v>
      </c>
      <c r="H307" s="2">
        <f t="shared" si="9"/>
        <v>0.56000000000130967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36970.28</v>
      </c>
      <c r="D308" s="1">
        <f>'PR-RAS'!E313</f>
        <v>15424.52</v>
      </c>
      <c r="E308" s="1">
        <v>0</v>
      </c>
      <c r="F308" s="1">
        <v>0</v>
      </c>
      <c r="G308" s="2">
        <f t="shared" si="8"/>
        <v>20820.53124</v>
      </c>
      <c r="H308" s="2">
        <f t="shared" si="9"/>
        <v>0.75999999999839929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30584.639999999999</v>
      </c>
      <c r="D309" s="1">
        <f>'PR-RAS'!E314</f>
        <v>0</v>
      </c>
      <c r="E309" s="1">
        <v>0</v>
      </c>
      <c r="F309" s="1">
        <v>0</v>
      </c>
      <c r="G309" s="2">
        <f t="shared" si="8"/>
        <v>9420.0691200000001</v>
      </c>
      <c r="H309" s="2">
        <f t="shared" si="9"/>
        <v>0.36000000000058208</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2368.67</v>
      </c>
      <c r="D312" s="1">
        <f>'PR-RAS'!E317</f>
        <v>2814.71</v>
      </c>
      <c r="E312" s="1">
        <v>0</v>
      </c>
      <c r="F312" s="1">
        <v>0</v>
      </c>
      <c r="G312" s="2">
        <f t="shared" si="8"/>
        <v>2487.4059900000002</v>
      </c>
      <c r="H312" s="2">
        <f t="shared" si="9"/>
        <v>0.61999999999989086</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2368.67</v>
      </c>
      <c r="D319" s="1">
        <f>'PR-RAS'!E324</f>
        <v>2814.71</v>
      </c>
      <c r="E319" s="1">
        <v>0</v>
      </c>
      <c r="F319" s="1">
        <v>0</v>
      </c>
      <c r="G319" s="2">
        <f t="shared" si="8"/>
        <v>2543.3926200000001</v>
      </c>
      <c r="H319" s="2">
        <f t="shared" si="9"/>
        <v>0.61999999999989086</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4452.99</v>
      </c>
      <c r="D321" s="1">
        <f>'PR-RAS'!E326</f>
        <v>0</v>
      </c>
      <c r="E321" s="1">
        <v>0</v>
      </c>
      <c r="F321" s="1">
        <v>0</v>
      </c>
      <c r="G321" s="2">
        <f t="shared" si="8"/>
        <v>1424.9567999999999</v>
      </c>
      <c r="H321" s="2">
        <f t="shared" si="9"/>
        <v>1.0000000000218279E-2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4452.99</v>
      </c>
      <c r="D322" s="1">
        <f>'PR-RAS'!E327</f>
        <v>0</v>
      </c>
      <c r="E322" s="1">
        <v>0</v>
      </c>
      <c r="F322" s="1">
        <v>0</v>
      </c>
      <c r="G322" s="2">
        <f t="shared" si="8"/>
        <v>1429.4097899999999</v>
      </c>
      <c r="H322" s="2">
        <f t="shared" si="9"/>
        <v>1.0000000000218279E-2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5063143.78</v>
      </c>
      <c r="D345" s="1">
        <f>'PR-RAS'!E350</f>
        <v>6457271.5399999991</v>
      </c>
      <c r="E345" s="1">
        <v>0</v>
      </c>
      <c r="F345" s="1">
        <v>0</v>
      </c>
      <c r="G345" s="2">
        <f t="shared" si="8"/>
        <v>6184324.279839999</v>
      </c>
      <c r="H345" s="2">
        <f t="shared" si="9"/>
        <v>0.68000000063329935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760537.59</v>
      </c>
      <c r="D346" s="1">
        <f>'PR-RAS'!E351</f>
        <v>678329.10000000009</v>
      </c>
      <c r="E346" s="1">
        <v>0</v>
      </c>
      <c r="F346" s="1">
        <v>0</v>
      </c>
      <c r="G346" s="2">
        <f t="shared" si="8"/>
        <v>730432.5475499999</v>
      </c>
      <c r="H346" s="2">
        <f t="shared" si="9"/>
        <v>0.51000000012572855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444825.04</v>
      </c>
      <c r="D347" s="1">
        <f>'PR-RAS'!E352</f>
        <v>115585.64</v>
      </c>
      <c r="E347" s="1">
        <v>0</v>
      </c>
      <c r="F347" s="1">
        <v>0</v>
      </c>
      <c r="G347" s="2">
        <f t="shared" si="8"/>
        <v>233894.72671999998</v>
      </c>
      <c r="H347" s="2">
        <f t="shared" si="9"/>
        <v>0.39999999997962732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444825.04</v>
      </c>
      <c r="D348" s="1">
        <f>'PR-RAS'!E353</f>
        <v>115585.64</v>
      </c>
      <c r="E348" s="1">
        <v>0</v>
      </c>
      <c r="F348" s="1">
        <v>0</v>
      </c>
      <c r="G348" s="2">
        <f t="shared" si="8"/>
        <v>234570.72303999995</v>
      </c>
      <c r="H348" s="2">
        <f t="shared" si="9"/>
        <v>0.39999999997962732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315712.55</v>
      </c>
      <c r="D351" s="1">
        <f>'PR-RAS'!E356</f>
        <v>562743.46000000008</v>
      </c>
      <c r="E351" s="1">
        <v>0</v>
      </c>
      <c r="F351" s="1">
        <v>0</v>
      </c>
      <c r="G351" s="2">
        <f t="shared" si="8"/>
        <v>504419.81450000004</v>
      </c>
      <c r="H351" s="2">
        <f t="shared" si="9"/>
        <v>0.91000000009080395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5143.01</v>
      </c>
      <c r="D354" s="1">
        <f>'PR-RAS'!E359</f>
        <v>8921.7999999999993</v>
      </c>
      <c r="E354" s="1">
        <v>0</v>
      </c>
      <c r="F354" s="1">
        <v>0</v>
      </c>
      <c r="G354" s="2">
        <f t="shared" si="8"/>
        <v>8114.27333</v>
      </c>
      <c r="H354" s="2">
        <f t="shared" si="9"/>
        <v>0.21000000000094587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310569.53999999998</v>
      </c>
      <c r="D355" s="1">
        <f>'PR-RAS'!E360</f>
        <v>553821.66</v>
      </c>
      <c r="E355" s="1">
        <v>0</v>
      </c>
      <c r="F355" s="1">
        <v>0</v>
      </c>
      <c r="G355" s="2">
        <f t="shared" si="8"/>
        <v>502047.35243999999</v>
      </c>
      <c r="H355" s="2">
        <f t="shared" si="9"/>
        <v>0.79999999998835847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3546917.4</v>
      </c>
      <c r="D358" s="1">
        <f>'PR-RAS'!E363</f>
        <v>4338539.76</v>
      </c>
      <c r="E358" s="1">
        <v>0</v>
      </c>
      <c r="F358" s="1">
        <v>0</v>
      </c>
      <c r="G358" s="2">
        <f t="shared" si="8"/>
        <v>4363966.90044</v>
      </c>
      <c r="H358" s="2">
        <f t="shared" si="9"/>
        <v>0.64000000013038516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2676510.84</v>
      </c>
      <c r="D359" s="1">
        <f>'PR-RAS'!E364</f>
        <v>3207992.62</v>
      </c>
      <c r="E359" s="1">
        <v>0</v>
      </c>
      <c r="F359" s="1">
        <v>0</v>
      </c>
      <c r="G359" s="2">
        <f t="shared" si="8"/>
        <v>3255113.5966400001</v>
      </c>
      <c r="H359" s="2">
        <f t="shared" si="9"/>
        <v>0.5400000000372529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240231.28</v>
      </c>
      <c r="E361" s="1">
        <v>0</v>
      </c>
      <c r="F361" s="1">
        <v>0</v>
      </c>
      <c r="G361" s="2">
        <f t="shared" si="8"/>
        <v>172966.52159999998</v>
      </c>
      <c r="H361" s="2">
        <f t="shared" si="9"/>
        <v>0.27999999999883585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1854365.55</v>
      </c>
      <c r="D362" s="1">
        <f>'PR-RAS'!E367</f>
        <v>2161055.1</v>
      </c>
      <c r="E362" s="1">
        <v>0</v>
      </c>
      <c r="F362" s="1">
        <v>0</v>
      </c>
      <c r="G362" s="2">
        <f t="shared" si="8"/>
        <v>2229707.7457499998</v>
      </c>
      <c r="H362" s="2">
        <f t="shared" si="9"/>
        <v>0.55000000004656613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822145.29</v>
      </c>
      <c r="D363" s="1">
        <f>'PR-RAS'!E368</f>
        <v>806706.24</v>
      </c>
      <c r="E363" s="1">
        <v>0</v>
      </c>
      <c r="F363" s="1">
        <v>0</v>
      </c>
      <c r="G363" s="2">
        <f t="shared" si="8"/>
        <v>881671.91273999994</v>
      </c>
      <c r="H363" s="2">
        <f t="shared" si="9"/>
        <v>0.53000000002793968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598327.83000000007</v>
      </c>
      <c r="D364" s="1">
        <f>'PR-RAS'!E369</f>
        <v>800631.12999999989</v>
      </c>
      <c r="E364" s="1">
        <v>0</v>
      </c>
      <c r="F364" s="1">
        <v>0</v>
      </c>
      <c r="G364" s="2">
        <f t="shared" si="8"/>
        <v>798451.20266999991</v>
      </c>
      <c r="H364" s="2">
        <f t="shared" si="9"/>
        <v>0.29999999981373549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153478.39999999999</v>
      </c>
      <c r="D365" s="1">
        <f>'PR-RAS'!E370</f>
        <v>227874.77</v>
      </c>
      <c r="E365" s="1">
        <v>0</v>
      </c>
      <c r="F365" s="1">
        <v>0</v>
      </c>
      <c r="G365" s="2">
        <f t="shared" si="8"/>
        <v>221758.97015999997</v>
      </c>
      <c r="H365" s="2">
        <f t="shared" si="9"/>
        <v>0.63000000000465661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7647.85</v>
      </c>
      <c r="D366" s="1">
        <f>'PR-RAS'!E371</f>
        <v>5784.62</v>
      </c>
      <c r="E366" s="1">
        <v>0</v>
      </c>
      <c r="F366" s="1">
        <v>0</v>
      </c>
      <c r="G366" s="2">
        <f t="shared" si="8"/>
        <v>7014.2378499999995</v>
      </c>
      <c r="H366" s="2">
        <f t="shared" si="9"/>
        <v>0.52999999999974534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9835.32</v>
      </c>
      <c r="D367" s="1">
        <f>'PR-RAS'!E372</f>
        <v>31622.44</v>
      </c>
      <c r="E367" s="1">
        <v>0</v>
      </c>
      <c r="F367" s="1">
        <v>0</v>
      </c>
      <c r="G367" s="2">
        <f t="shared" si="8"/>
        <v>26747.353199999998</v>
      </c>
      <c r="H367" s="2">
        <f t="shared" si="9"/>
        <v>0.75999999999839929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300.94</v>
      </c>
      <c r="E368" s="1">
        <v>0</v>
      </c>
      <c r="F368" s="1">
        <v>0</v>
      </c>
      <c r="G368" s="2">
        <f t="shared" si="8"/>
        <v>220.88996</v>
      </c>
      <c r="H368" s="2">
        <f t="shared" si="9"/>
        <v>6.0000000000002274E-2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9944.9500000000007</v>
      </c>
      <c r="D369" s="1">
        <f>'PR-RAS'!E374</f>
        <v>4135.3999999999996</v>
      </c>
      <c r="E369" s="1">
        <v>0</v>
      </c>
      <c r="F369" s="1">
        <v>0</v>
      </c>
      <c r="G369" s="2">
        <f t="shared" si="8"/>
        <v>6703.3959999999997</v>
      </c>
      <c r="H369" s="2">
        <f t="shared" si="9"/>
        <v>0.44999999999890861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30187.200000000001</v>
      </c>
      <c r="D370" s="1">
        <f>'PR-RAS'!E375</f>
        <v>65906.66</v>
      </c>
      <c r="E370" s="1">
        <v>0</v>
      </c>
      <c r="F370" s="1">
        <v>0</v>
      </c>
      <c r="G370" s="2">
        <f t="shared" si="8"/>
        <v>59778.191880000006</v>
      </c>
      <c r="H370" s="2">
        <f t="shared" si="9"/>
        <v>0.53999999999723514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387234.11</v>
      </c>
      <c r="D371" s="1">
        <f>'PR-RAS'!E376</f>
        <v>465006.3</v>
      </c>
      <c r="E371" s="1">
        <v>0</v>
      </c>
      <c r="F371" s="1">
        <v>0</v>
      </c>
      <c r="G371" s="2">
        <f t="shared" si="8"/>
        <v>487381.28269999998</v>
      </c>
      <c r="H371" s="2">
        <f t="shared" si="9"/>
        <v>0.40999999997438863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21091.31</v>
      </c>
      <c r="D373" s="1">
        <f>'PR-RAS'!E378</f>
        <v>126254.39999999999</v>
      </c>
      <c r="E373" s="1">
        <v>0</v>
      </c>
      <c r="F373" s="1">
        <v>0</v>
      </c>
      <c r="G373" s="2">
        <f t="shared" si="8"/>
        <v>101779.24092</v>
      </c>
      <c r="H373" s="2">
        <f t="shared" si="9"/>
        <v>0.70999999999548891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21091.31</v>
      </c>
      <c r="D374" s="1">
        <f>'PR-RAS'!E379</f>
        <v>126254.39999999999</v>
      </c>
      <c r="E374" s="1">
        <v>0</v>
      </c>
      <c r="F374" s="1">
        <v>0</v>
      </c>
      <c r="G374" s="2">
        <f t="shared" si="8"/>
        <v>102052.84103</v>
      </c>
      <c r="H374" s="2">
        <f t="shared" si="9"/>
        <v>0.70999999999548891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139393.1</v>
      </c>
      <c r="D378" s="1">
        <f>'PR-RAS'!E383</f>
        <v>106058.02</v>
      </c>
      <c r="E378" s="1">
        <v>0</v>
      </c>
      <c r="F378" s="1">
        <v>0</v>
      </c>
      <c r="G378" s="2">
        <f t="shared" si="8"/>
        <v>132518.94578000001</v>
      </c>
      <c r="H378" s="2">
        <f t="shared" si="9"/>
        <v>0.1200000000098953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96063.1</v>
      </c>
      <c r="D379" s="1">
        <f>'PR-RAS'!E384</f>
        <v>104292.72</v>
      </c>
      <c r="E379" s="1">
        <v>0</v>
      </c>
      <c r="F379" s="1">
        <v>0</v>
      </c>
      <c r="G379" s="2">
        <f t="shared" si="8"/>
        <v>115157.14812000001</v>
      </c>
      <c r="H379" s="2">
        <f t="shared" si="9"/>
        <v>0.38000000000465661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1327.23</v>
      </c>
      <c r="D380" s="1">
        <f>'PR-RAS'!E385</f>
        <v>0</v>
      </c>
      <c r="E380" s="1">
        <v>0</v>
      </c>
      <c r="F380" s="1">
        <v>0</v>
      </c>
      <c r="G380" s="2">
        <f t="shared" si="8"/>
        <v>503.02017000000001</v>
      </c>
      <c r="H380" s="2">
        <f t="shared" si="9"/>
        <v>0.23000000000001819</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42002.77</v>
      </c>
      <c r="D381" s="1">
        <f>'PR-RAS'!E386</f>
        <v>1765.3</v>
      </c>
      <c r="E381" s="1">
        <v>0</v>
      </c>
      <c r="F381" s="1">
        <v>0</v>
      </c>
      <c r="G381" s="2">
        <f t="shared" si="8"/>
        <v>17302.6806</v>
      </c>
      <c r="H381" s="2">
        <f t="shared" si="9"/>
        <v>0.53000000000315595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111594.31999999999</v>
      </c>
      <c r="D386" s="1">
        <f>'PR-RAS'!E391</f>
        <v>97603.59</v>
      </c>
      <c r="E386" s="1">
        <v>0</v>
      </c>
      <c r="F386" s="1">
        <v>0</v>
      </c>
      <c r="G386" s="2">
        <f t="shared" si="8"/>
        <v>118118.5775</v>
      </c>
      <c r="H386" s="2">
        <f t="shared" si="9"/>
        <v>0.72999999999592546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2972.31</v>
      </c>
      <c r="D388" s="1">
        <f>'PR-RAS'!E393</f>
        <v>265.44</v>
      </c>
      <c r="E388" s="1">
        <v>0</v>
      </c>
      <c r="F388" s="1">
        <v>0</v>
      </c>
      <c r="G388" s="2">
        <f t="shared" si="8"/>
        <v>1355.7345299999999</v>
      </c>
      <c r="H388" s="2">
        <f t="shared" si="9"/>
        <v>0.74999999999994316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66441.039999999994</v>
      </c>
      <c r="D389" s="1">
        <f>'PR-RAS'!E394</f>
        <v>26125</v>
      </c>
      <c r="E389" s="1">
        <v>0</v>
      </c>
      <c r="F389" s="1">
        <v>0</v>
      </c>
      <c r="G389" s="2">
        <f t="shared" si="8"/>
        <v>46052.123520000001</v>
      </c>
      <c r="H389" s="2">
        <f t="shared" si="9"/>
        <v>3.9999999993597157E-2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42180.97</v>
      </c>
      <c r="D390" s="1">
        <f>'PR-RAS'!E395</f>
        <v>71213.149999999994</v>
      </c>
      <c r="E390" s="1">
        <v>0</v>
      </c>
      <c r="F390" s="1">
        <v>0</v>
      </c>
      <c r="G390" s="2">
        <f t="shared" si="8"/>
        <v>71812.228029999998</v>
      </c>
      <c r="H390" s="2">
        <f t="shared" si="9"/>
        <v>0.17999999999301508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755688.79</v>
      </c>
      <c r="D397" s="1">
        <f>'PR-RAS'!E402</f>
        <v>1440402.68</v>
      </c>
      <c r="E397" s="1">
        <v>0</v>
      </c>
      <c r="F397" s="1">
        <v>0</v>
      </c>
      <c r="G397" s="2">
        <f t="shared" si="8"/>
        <v>1440051.6834</v>
      </c>
      <c r="H397" s="2">
        <f t="shared" si="9"/>
        <v>0.53000000002793968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755688.79</v>
      </c>
      <c r="D398" s="1">
        <f>'PR-RAS'!E403</f>
        <v>1440402.68</v>
      </c>
      <c r="E398" s="1">
        <v>0</v>
      </c>
      <c r="F398" s="1">
        <v>0</v>
      </c>
      <c r="G398" s="2">
        <f t="shared" si="8"/>
        <v>1443688.1775500001</v>
      </c>
      <c r="H398" s="2">
        <f t="shared" si="9"/>
        <v>0.53000000002793968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4639136.22</v>
      </c>
      <c r="D402" s="1">
        <f>'PR-RAS'!E407</f>
        <v>0</v>
      </c>
      <c r="E402" s="1">
        <v>0</v>
      </c>
      <c r="F402" s="1">
        <v>0</v>
      </c>
      <c r="G402" s="2">
        <f t="shared" si="8"/>
        <v>1860293.6242200001</v>
      </c>
      <c r="H402" s="2">
        <f t="shared" si="9"/>
        <v>0.21999999973922968</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6127456.8999999994</v>
      </c>
      <c r="E403" s="1">
        <v>0</v>
      </c>
      <c r="F403" s="1">
        <v>0</v>
      </c>
      <c r="G403" s="2">
        <f t="shared" si="8"/>
        <v>4926475.3476</v>
      </c>
      <c r="H403" s="2">
        <f t="shared" si="9"/>
        <v>0.10000000055879354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261786.77</v>
      </c>
      <c r="D404" s="1">
        <f>'PR-RAS'!E409</f>
        <v>5422132.2699999996</v>
      </c>
      <c r="E404" s="1">
        <v>0</v>
      </c>
      <c r="F404" s="1">
        <v>0</v>
      </c>
      <c r="G404" s="2">
        <f t="shared" si="8"/>
        <v>4475738.6779299993</v>
      </c>
      <c r="H404" s="2">
        <f t="shared" si="9"/>
        <v>0.49999999956344254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115436.8</v>
      </c>
      <c r="D406" s="1">
        <f>'PR-RAS'!E411</f>
        <v>59337.51</v>
      </c>
      <c r="E406" s="1">
        <v>0</v>
      </c>
      <c r="F406" s="1">
        <v>0</v>
      </c>
      <c r="G406" s="2">
        <f t="shared" si="8"/>
        <v>94815.287100000016</v>
      </c>
      <c r="H406" s="2">
        <f t="shared" si="9"/>
        <v>0.68999999999505235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39711250.939999998</v>
      </c>
      <c r="D407" s="1">
        <f>'PR-RAS'!E412</f>
        <v>34408994.88000001</v>
      </c>
      <c r="E407" s="1">
        <v>0</v>
      </c>
      <c r="F407" s="1">
        <v>0</v>
      </c>
      <c r="G407" s="2">
        <f t="shared" si="8"/>
        <v>44062871.72420001</v>
      </c>
      <c r="H407" s="2">
        <f t="shared" si="9"/>
        <v>0.17999999225139618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28119065.430000007</v>
      </c>
      <c r="D408" s="1">
        <f>'PR-RAS'!E413</f>
        <v>33655512.900000006</v>
      </c>
      <c r="E408" s="1">
        <v>0</v>
      </c>
      <c r="F408" s="1">
        <v>0</v>
      </c>
      <c r="G408" s="2">
        <f t="shared" si="8"/>
        <v>38840047.130610004</v>
      </c>
      <c r="H408" s="2">
        <f t="shared" si="9"/>
        <v>0.5300000011920929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11592185.50999999</v>
      </c>
      <c r="D409" s="1">
        <f>'PR-RAS'!E414</f>
        <v>753481.98000000417</v>
      </c>
      <c r="E409" s="1">
        <v>0</v>
      </c>
      <c r="F409" s="1">
        <v>0</v>
      </c>
      <c r="G409" s="2">
        <f t="shared" si="8"/>
        <v>5344452.9837599993</v>
      </c>
      <c r="H409" s="2">
        <f t="shared" si="9"/>
        <v>0.51000000536441803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2442957.4300000002</v>
      </c>
      <c r="D411" s="1">
        <f>'PR-RAS'!E416</f>
        <v>12675419.710000001</v>
      </c>
      <c r="E411" s="1">
        <v>0</v>
      </c>
      <c r="F411" s="1">
        <v>0</v>
      </c>
      <c r="G411" s="2">
        <f t="shared" si="8"/>
        <v>11395456.7085</v>
      </c>
      <c r="H411" s="2">
        <f t="shared" si="9"/>
        <v>0.71999999927356839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3728759.36</v>
      </c>
      <c r="D413" s="1">
        <f>'PR-RAS'!E418</f>
        <v>2664926.59</v>
      </c>
      <c r="E413" s="1">
        <v>0</v>
      </c>
      <c r="F413" s="1">
        <v>0</v>
      </c>
      <c r="G413" s="2">
        <f t="shared" si="8"/>
        <v>3732148.3664799994</v>
      </c>
      <c r="H413" s="2">
        <f t="shared" si="9"/>
        <v>0.77000000001862645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1398973.59</v>
      </c>
      <c r="D522" s="1">
        <f>'PR-RAS'!E528</f>
        <v>1387692.51</v>
      </c>
      <c r="E522" s="1">
        <v>0</v>
      </c>
      <c r="F522" s="1">
        <v>0</v>
      </c>
      <c r="G522" s="2">
        <f t="shared" ref="G522:G809" si="10">(B522/1000)*(C522*1+D522*2)</f>
        <v>2174840.8358100001</v>
      </c>
      <c r="H522" s="2">
        <f t="shared" ref="H522:H809" si="11">ABS(C522-ROUND(C522,0))+ABS(D522-ROUND(D522,0))</f>
        <v>0.89999999990686774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141165.6</v>
      </c>
      <c r="D574" s="1">
        <f>'PR-RAS'!E580</f>
        <v>41402.68</v>
      </c>
      <c r="E574" s="1">
        <v>0</v>
      </c>
      <c r="F574" s="1">
        <v>0</v>
      </c>
      <c r="G574" s="2">
        <f t="shared" si="10"/>
        <v>128335.36008</v>
      </c>
      <c r="H574" s="2">
        <f t="shared" si="11"/>
        <v>0.7199999999938882</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41447.910000000003</v>
      </c>
      <c r="D579" s="1">
        <f>'PR-RAS'!E585</f>
        <v>41402.68</v>
      </c>
      <c r="E579" s="1">
        <v>0</v>
      </c>
      <c r="F579" s="1">
        <v>0</v>
      </c>
      <c r="G579" s="2">
        <f t="shared" si="10"/>
        <v>71818.390059999991</v>
      </c>
      <c r="H579" s="2">
        <f t="shared" si="11"/>
        <v>0.4099999999962165</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41447.910000000003</v>
      </c>
      <c r="D580" s="1">
        <f>'PR-RAS'!E586</f>
        <v>41402.68</v>
      </c>
      <c r="E580" s="1">
        <v>0</v>
      </c>
      <c r="F580" s="1">
        <v>0</v>
      </c>
      <c r="G580" s="2">
        <f t="shared" si="10"/>
        <v>71942.643329999992</v>
      </c>
      <c r="H580" s="2">
        <f t="shared" si="11"/>
        <v>0.4099999999962165</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99717.69</v>
      </c>
      <c r="D584" s="1">
        <f>'PR-RAS'!E590</f>
        <v>0</v>
      </c>
      <c r="E584" s="1">
        <v>0</v>
      </c>
      <c r="F584" s="1">
        <v>0</v>
      </c>
      <c r="G584" s="2">
        <f t="shared" si="10"/>
        <v>58135.413269999997</v>
      </c>
      <c r="H584" s="2">
        <f t="shared" si="11"/>
        <v>0.30999999999767169</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99717.69</v>
      </c>
      <c r="D585" s="1">
        <f>'PR-RAS'!E591</f>
        <v>0</v>
      </c>
      <c r="E585" s="1">
        <v>0</v>
      </c>
      <c r="F585" s="1">
        <v>0</v>
      </c>
      <c r="G585" s="2">
        <f t="shared" si="10"/>
        <v>58235.130959999995</v>
      </c>
      <c r="H585" s="2">
        <f t="shared" si="11"/>
        <v>0.30999999999767169</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1257807.99</v>
      </c>
      <c r="D587" s="1">
        <f>'PR-RAS'!E593</f>
        <v>1346289.83</v>
      </c>
      <c r="E587" s="1">
        <v>0</v>
      </c>
      <c r="F587" s="1">
        <v>0</v>
      </c>
      <c r="G587" s="2">
        <f t="shared" si="10"/>
        <v>2314927.1628999999</v>
      </c>
      <c r="H587" s="2">
        <f t="shared" si="11"/>
        <v>0.17999999993480742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283032.67</v>
      </c>
      <c r="D593" s="1">
        <f>'PR-RAS'!E599</f>
        <v>813923.88</v>
      </c>
      <c r="E593" s="1">
        <v>0</v>
      </c>
      <c r="F593" s="1">
        <v>0</v>
      </c>
      <c r="G593" s="2">
        <f t="shared" si="10"/>
        <v>1131241.21456</v>
      </c>
      <c r="H593" s="2">
        <f t="shared" si="11"/>
        <v>0.45000000001164153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283032.67</v>
      </c>
      <c r="D594" s="1">
        <f>'PR-RAS'!E600</f>
        <v>813923.88</v>
      </c>
      <c r="E594" s="1">
        <v>0</v>
      </c>
      <c r="F594" s="1">
        <v>0</v>
      </c>
      <c r="G594" s="2">
        <f t="shared" si="10"/>
        <v>1133152.0949899999</v>
      </c>
      <c r="H594" s="2">
        <f t="shared" si="11"/>
        <v>0.45000000001164153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634120.11</v>
      </c>
      <c r="D599" s="1">
        <f>'PR-RAS'!E605</f>
        <v>191710.74</v>
      </c>
      <c r="E599" s="1">
        <v>0</v>
      </c>
      <c r="F599" s="1">
        <v>0</v>
      </c>
      <c r="G599" s="2">
        <f t="shared" si="10"/>
        <v>608489.87081999995</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634120.11</v>
      </c>
      <c r="D600" s="1">
        <f>'PR-RAS'!E606</f>
        <v>191710.74</v>
      </c>
      <c r="E600" s="1">
        <v>0</v>
      </c>
      <c r="F600" s="1">
        <v>0</v>
      </c>
      <c r="G600" s="2">
        <f t="shared" si="10"/>
        <v>609507.41240999999</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340655.21</v>
      </c>
      <c r="D611" s="1">
        <f>'PR-RAS'!E617</f>
        <v>340655.21</v>
      </c>
      <c r="E611" s="1">
        <v>0</v>
      </c>
      <c r="F611" s="1">
        <v>0</v>
      </c>
      <c r="G611" s="2">
        <f t="shared" si="10"/>
        <v>623399.03430000006</v>
      </c>
      <c r="H611" s="2">
        <f t="shared" si="11"/>
        <v>0.42000000004190952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340655.21</v>
      </c>
      <c r="D612" s="1">
        <f>'PR-RAS'!E618</f>
        <v>340655.21</v>
      </c>
      <c r="E612" s="1">
        <v>0</v>
      </c>
      <c r="F612" s="1">
        <v>0</v>
      </c>
      <c r="G612" s="2">
        <f t="shared" si="10"/>
        <v>624420.99993000005</v>
      </c>
      <c r="H612" s="2">
        <f t="shared" si="11"/>
        <v>0.42000000004190952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1398973.59</v>
      </c>
      <c r="D630" s="1">
        <f>'PR-RAS'!E636</f>
        <v>1387692.51</v>
      </c>
      <c r="E630" s="1">
        <v>0</v>
      </c>
      <c r="F630" s="1">
        <v>0</v>
      </c>
      <c r="G630" s="2">
        <f t="shared" si="10"/>
        <v>2625671.5656900001</v>
      </c>
      <c r="H630" s="2">
        <f t="shared" si="11"/>
        <v>0.89999999990686774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86587.78</v>
      </c>
      <c r="D631" s="1">
        <f>'PR-RAS'!E637</f>
        <v>0</v>
      </c>
      <c r="E631" s="1">
        <v>0</v>
      </c>
      <c r="F631" s="1">
        <v>0</v>
      </c>
      <c r="G631" s="2">
        <f t="shared" si="10"/>
        <v>54550.301399999997</v>
      </c>
      <c r="H631" s="2">
        <f t="shared" si="11"/>
        <v>0.22000000000116415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39711250.939999998</v>
      </c>
      <c r="D633" s="1">
        <f>'PR-RAS'!E639</f>
        <v>34408994.88000001</v>
      </c>
      <c r="E633" s="1">
        <v>0</v>
      </c>
      <c r="F633" s="1">
        <v>0</v>
      </c>
      <c r="G633" s="2">
        <f t="shared" si="10"/>
        <v>68590480.122400016</v>
      </c>
      <c r="H633" s="2">
        <f t="shared" si="11"/>
        <v>0.17999999225139618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29518039.020000007</v>
      </c>
      <c r="D634" s="1">
        <f>'PR-RAS'!E640</f>
        <v>35043205.410000004</v>
      </c>
      <c r="E634" s="1">
        <v>0</v>
      </c>
      <c r="F634" s="1">
        <v>0</v>
      </c>
      <c r="G634" s="2">
        <f t="shared" si="10"/>
        <v>63049616.748720013</v>
      </c>
      <c r="H634" s="2">
        <f t="shared" si="11"/>
        <v>0.43000001087784767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10193211.919999991</v>
      </c>
      <c r="D635" s="1">
        <f>'PR-RAS'!E641</f>
        <v>0</v>
      </c>
      <c r="E635" s="1">
        <v>0</v>
      </c>
      <c r="F635" s="1">
        <v>0</v>
      </c>
      <c r="G635" s="2">
        <f t="shared" si="10"/>
        <v>6462496.3572799945</v>
      </c>
      <c r="H635" s="2">
        <f t="shared" si="11"/>
        <v>8.0000009387731552E-2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634210.52999999374</v>
      </c>
      <c r="E636" s="1">
        <v>0</v>
      </c>
      <c r="F636" s="1">
        <v>0</v>
      </c>
      <c r="G636" s="2">
        <f t="shared" si="10"/>
        <v>805447.37309999205</v>
      </c>
      <c r="H636" s="2">
        <f t="shared" si="11"/>
        <v>0.4700000062584877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2529545.21</v>
      </c>
      <c r="D637" s="1">
        <f>'PR-RAS'!E643</f>
        <v>12675419.710000001</v>
      </c>
      <c r="E637" s="1">
        <v>0</v>
      </c>
      <c r="F637" s="1">
        <v>0</v>
      </c>
      <c r="G637" s="2">
        <f t="shared" si="10"/>
        <v>17731924.624680001</v>
      </c>
      <c r="H637" s="2">
        <f t="shared" si="11"/>
        <v>0.49999999906867743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12722757.129999992</v>
      </c>
      <c r="D639" s="1">
        <f>'PR-RAS'!E645</f>
        <v>12041209.180000007</v>
      </c>
      <c r="E639" s="1">
        <v>0</v>
      </c>
      <c r="F639" s="1">
        <v>0</v>
      </c>
      <c r="G639" s="2">
        <f t="shared" si="10"/>
        <v>23481701.962620005</v>
      </c>
      <c r="H639" s="2">
        <f t="shared" si="11"/>
        <v>0.30999999865889549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743367.29</v>
      </c>
      <c r="D641" s="1">
        <f>'PR-RAS'!E647</f>
        <v>961965.36</v>
      </c>
      <c r="E641" s="1">
        <v>0</v>
      </c>
      <c r="F641" s="1">
        <v>0</v>
      </c>
      <c r="G641" s="2">
        <f t="shared" si="10"/>
        <v>1707070.7263999998</v>
      </c>
      <c r="H641" s="2">
        <f t="shared" si="11"/>
        <v>0.65000000002328306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5663609.5300000003</v>
      </c>
      <c r="D642" s="1">
        <f>'PR-RAS'!E649</f>
        <v>14791107.73</v>
      </c>
      <c r="E642" s="1">
        <v>0</v>
      </c>
      <c r="F642" s="1">
        <v>0</v>
      </c>
      <c r="G642" s="2">
        <f t="shared" si="10"/>
        <v>22592573.81859</v>
      </c>
      <c r="H642" s="2">
        <f t="shared" si="11"/>
        <v>0.73999999929219484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39524446.060000002</v>
      </c>
      <c r="D643" s="1">
        <f>'PR-RAS'!E650</f>
        <v>66549324.600000001</v>
      </c>
      <c r="E643" s="1">
        <v>0</v>
      </c>
      <c r="F643" s="1">
        <v>0</v>
      </c>
      <c r="G643" s="2">
        <f t="shared" si="10"/>
        <v>110824027.15692</v>
      </c>
      <c r="H643" s="2">
        <f t="shared" si="11"/>
        <v>0.46000000089406967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30396947.859999999</v>
      </c>
      <c r="D644" s="1">
        <f>'PR-RAS'!E651</f>
        <v>67194192.510000005</v>
      </c>
      <c r="E644" s="1">
        <v>0</v>
      </c>
      <c r="F644" s="1">
        <v>0</v>
      </c>
      <c r="G644" s="2">
        <f t="shared" si="10"/>
        <v>105956969.04184</v>
      </c>
      <c r="H644" s="2">
        <f t="shared" si="11"/>
        <v>0.62999999523162842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14791107.730000004</v>
      </c>
      <c r="D645" s="1">
        <f>'PR-RAS'!E652</f>
        <v>14146239.819999993</v>
      </c>
      <c r="E645" s="1">
        <v>0</v>
      </c>
      <c r="F645" s="1">
        <v>0</v>
      </c>
      <c r="G645" s="2">
        <f t="shared" si="10"/>
        <v>27745830.266279995</v>
      </c>
      <c r="H645" s="2">
        <f t="shared" si="11"/>
        <v>0.45000000298023224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87</v>
      </c>
      <c r="D646" s="1">
        <f>'PR-RAS'!E653</f>
        <v>83</v>
      </c>
      <c r="E646" s="1">
        <v>0</v>
      </c>
      <c r="F646" s="1">
        <v>0</v>
      </c>
      <c r="G646" s="2">
        <f t="shared" si="10"/>
        <v>163.185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500</v>
      </c>
      <c r="D647" s="1">
        <f>'PR-RAS'!E654</f>
        <v>527</v>
      </c>
      <c r="E647" s="1">
        <v>0</v>
      </c>
      <c r="F647" s="1">
        <v>0</v>
      </c>
      <c r="G647" s="2">
        <f t="shared" si="10"/>
        <v>1003.884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83</v>
      </c>
      <c r="D648" s="1">
        <f>'PR-RAS'!E655</f>
        <v>81</v>
      </c>
      <c r="E648" s="1">
        <v>0</v>
      </c>
      <c r="F648" s="1">
        <v>0</v>
      </c>
      <c r="G648" s="2">
        <f t="shared" si="10"/>
        <v>158.51500000000001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432</v>
      </c>
      <c r="D649" s="1">
        <f>'PR-RAS'!E656</f>
        <v>436</v>
      </c>
      <c r="E649" s="1">
        <v>0</v>
      </c>
      <c r="F649" s="1">
        <v>0</v>
      </c>
      <c r="G649" s="2">
        <f t="shared" si="10"/>
        <v>844.99200000000008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310542.59000000003</v>
      </c>
      <c r="D650" s="1">
        <f>'PR-RAS'!E657</f>
        <v>436609.54</v>
      </c>
      <c r="E650" s="1">
        <v>0</v>
      </c>
      <c r="F650" s="1">
        <v>0</v>
      </c>
      <c r="G650" s="2">
        <f t="shared" si="10"/>
        <v>768261.32383000001</v>
      </c>
      <c r="H650" s="2">
        <f t="shared" si="11"/>
        <v>0.86999999999534339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1012887.18</v>
      </c>
      <c r="D651" s="1">
        <f>'PR-RAS'!E658</f>
        <v>969155.44</v>
      </c>
      <c r="E651" s="1">
        <v>0</v>
      </c>
      <c r="F651" s="1">
        <v>0</v>
      </c>
      <c r="G651" s="2">
        <f t="shared" si="10"/>
        <v>1918278.7390000001</v>
      </c>
      <c r="H651" s="2">
        <f t="shared" si="11"/>
        <v>0.61999999999534339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444.62</v>
      </c>
      <c r="D653" s="1">
        <f>'PR-RAS'!E660</f>
        <v>2641.65</v>
      </c>
      <c r="E653" s="1">
        <v>0</v>
      </c>
      <c r="F653" s="1">
        <v>0</v>
      </c>
      <c r="G653" s="2">
        <f t="shared" si="10"/>
        <v>3734.6038400000002</v>
      </c>
      <c r="H653" s="2">
        <f t="shared" si="11"/>
        <v>0.7299999999999045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2961.17</v>
      </c>
      <c r="D654" s="1">
        <f>'PR-RAS'!E661</f>
        <v>189294.24</v>
      </c>
      <c r="E654" s="1">
        <v>0</v>
      </c>
      <c r="F654" s="1">
        <v>0</v>
      </c>
      <c r="G654" s="2">
        <f t="shared" si="10"/>
        <v>249151.92144999999</v>
      </c>
      <c r="H654" s="2">
        <f t="shared" si="11"/>
        <v>0.40999999999075953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3981.68</v>
      </c>
      <c r="D655" s="1">
        <f>'PR-RAS'!E662</f>
        <v>31678.49</v>
      </c>
      <c r="E655" s="1">
        <v>0</v>
      </c>
      <c r="F655" s="1">
        <v>0</v>
      </c>
      <c r="G655" s="2">
        <f t="shared" si="10"/>
        <v>44039.483640000006</v>
      </c>
      <c r="H655" s="2">
        <f t="shared" si="11"/>
        <v>0.81000000000176442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15523.71</v>
      </c>
      <c r="D656" s="1">
        <f>'PR-RAS'!E663</f>
        <v>51703.67</v>
      </c>
      <c r="E656" s="1">
        <v>0</v>
      </c>
      <c r="F656" s="1">
        <v>0</v>
      </c>
      <c r="G656" s="2">
        <f t="shared" si="10"/>
        <v>77899.837749999992</v>
      </c>
      <c r="H656" s="2">
        <f t="shared" si="11"/>
        <v>0.62000000000261934</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205048.01</v>
      </c>
      <c r="D657" s="1">
        <f>'PR-RAS'!E664</f>
        <v>171802.61</v>
      </c>
      <c r="E657" s="1">
        <v>0</v>
      </c>
      <c r="F657" s="1">
        <v>0</v>
      </c>
      <c r="G657" s="2">
        <f t="shared" si="10"/>
        <v>359916.51887999999</v>
      </c>
      <c r="H657" s="2">
        <f t="shared" si="11"/>
        <v>0.40000000002328306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490329.13</v>
      </c>
      <c r="D658" s="1">
        <f>'PR-RAS'!E665</f>
        <v>9666.8700000000008</v>
      </c>
      <c r="E658" s="1">
        <v>0</v>
      </c>
      <c r="F658" s="1">
        <v>0</v>
      </c>
      <c r="G658" s="2">
        <f t="shared" si="10"/>
        <v>334848.50559000002</v>
      </c>
      <c r="H658" s="2">
        <f t="shared" si="11"/>
        <v>0.26000000000385626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17944.32</v>
      </c>
      <c r="E661" s="1">
        <v>0</v>
      </c>
      <c r="F661" s="1">
        <v>0</v>
      </c>
      <c r="G661" s="2">
        <f t="shared" si="10"/>
        <v>23686.502400000001</v>
      </c>
      <c r="H661" s="2">
        <f t="shared" si="11"/>
        <v>0.31999999999970896</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12457.16</v>
      </c>
      <c r="D662" s="1">
        <f>'PR-RAS'!E669</f>
        <v>0</v>
      </c>
      <c r="E662" s="1">
        <v>0</v>
      </c>
      <c r="F662" s="1">
        <v>0</v>
      </c>
      <c r="G662" s="2">
        <f t="shared" si="10"/>
        <v>8234.1827599999997</v>
      </c>
      <c r="H662" s="2">
        <f t="shared" si="11"/>
        <v>0.15999999999985448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42485.67</v>
      </c>
      <c r="E663" s="1">
        <v>0</v>
      </c>
      <c r="F663" s="1">
        <v>0</v>
      </c>
      <c r="G663" s="2">
        <f t="shared" si="10"/>
        <v>56251.02708</v>
      </c>
      <c r="H663" s="2">
        <f t="shared" si="11"/>
        <v>0.33000000000174623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46744.97</v>
      </c>
      <c r="D666" s="1">
        <f>'PR-RAS'!E673</f>
        <v>0</v>
      </c>
      <c r="E666" s="1">
        <v>0</v>
      </c>
      <c r="F666" s="1">
        <v>0</v>
      </c>
      <c r="G666" s="2">
        <f t="shared" si="10"/>
        <v>31085.405050000001</v>
      </c>
      <c r="H666" s="2">
        <f t="shared" si="11"/>
        <v>2.9999999998835847E-2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4088845.02</v>
      </c>
      <c r="D668" s="1">
        <f>'PR-RAS'!E675</f>
        <v>5052450.51</v>
      </c>
      <c r="E668" s="1">
        <v>0</v>
      </c>
      <c r="F668" s="1">
        <v>0</v>
      </c>
      <c r="G668" s="2">
        <f t="shared" si="10"/>
        <v>9467228.6086800005</v>
      </c>
      <c r="H668" s="2">
        <f t="shared" si="11"/>
        <v>0.51000000024214387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724356.69</v>
      </c>
      <c r="D669" s="1">
        <f>'PR-RAS'!E676</f>
        <v>876487.69</v>
      </c>
      <c r="E669" s="1">
        <v>0</v>
      </c>
      <c r="F669" s="1">
        <v>0</v>
      </c>
      <c r="G669" s="2">
        <f t="shared" si="10"/>
        <v>1654857.8227599999</v>
      </c>
      <c r="H669" s="2">
        <f t="shared" si="11"/>
        <v>0.62000000011175871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112266.67</v>
      </c>
      <c r="D670" s="1">
        <f>'PR-RAS'!E677</f>
        <v>103192.29</v>
      </c>
      <c r="E670" s="1">
        <v>0</v>
      </c>
      <c r="F670" s="1">
        <v>0</v>
      </c>
      <c r="G670" s="2">
        <f t="shared" si="10"/>
        <v>213177.68625</v>
      </c>
      <c r="H670" s="2">
        <f t="shared" si="11"/>
        <v>0.61999999999534339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7650.97</v>
      </c>
      <c r="D671" s="1">
        <f>'PR-RAS'!E678</f>
        <v>18744.669999999998</v>
      </c>
      <c r="E671" s="1">
        <v>0</v>
      </c>
      <c r="F671" s="1">
        <v>0</v>
      </c>
      <c r="G671" s="2">
        <f t="shared" si="10"/>
        <v>30244.007700000002</v>
      </c>
      <c r="H671" s="2">
        <f t="shared" si="11"/>
        <v>0.36000000000149157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118416.65</v>
      </c>
      <c r="D687" s="1">
        <f>'PR-RAS'!E694</f>
        <v>412639.54</v>
      </c>
      <c r="E687" s="1">
        <v>0</v>
      </c>
      <c r="F687" s="1">
        <v>0</v>
      </c>
      <c r="G687" s="2">
        <f t="shared" si="10"/>
        <v>647375.27078000002</v>
      </c>
      <c r="H687" s="2">
        <f t="shared" si="11"/>
        <v>0.81000000002677552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77667.8</v>
      </c>
      <c r="D688" s="1">
        <f>'PR-RAS'!E695</f>
        <v>0</v>
      </c>
      <c r="E688" s="1">
        <v>0</v>
      </c>
      <c r="F688" s="1">
        <v>0</v>
      </c>
      <c r="G688" s="2">
        <f t="shared" si="10"/>
        <v>53357.778600000005</v>
      </c>
      <c r="H688" s="2">
        <f t="shared" si="11"/>
        <v>0.19999999999708962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1153830.6200000001</v>
      </c>
      <c r="D703" s="1">
        <f>'PR-RAS'!E710</f>
        <v>1141408.1100000001</v>
      </c>
      <c r="E703" s="1">
        <v>0</v>
      </c>
      <c r="F703" s="1">
        <v>0</v>
      </c>
      <c r="G703" s="2">
        <f t="shared" si="10"/>
        <v>2412526.0816800003</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10217.83</v>
      </c>
      <c r="D705" s="1">
        <f>'PR-RAS'!E712</f>
        <v>45108.9</v>
      </c>
      <c r="E705" s="1">
        <v>0</v>
      </c>
      <c r="F705" s="1">
        <v>0</v>
      </c>
      <c r="G705" s="2">
        <f t="shared" si="10"/>
        <v>70706.683520000006</v>
      </c>
      <c r="H705" s="2">
        <f t="shared" si="11"/>
        <v>0.26999999999861757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101038.2</v>
      </c>
      <c r="D709" s="1">
        <f>'PR-RAS'!E716</f>
        <v>235521.03</v>
      </c>
      <c r="E709" s="1">
        <v>0</v>
      </c>
      <c r="F709" s="1">
        <v>0</v>
      </c>
      <c r="G709" s="2">
        <f t="shared" si="10"/>
        <v>405032.82407999999</v>
      </c>
      <c r="H709" s="2">
        <f t="shared" si="11"/>
        <v>0.22999999999592546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16167.05</v>
      </c>
      <c r="D710" s="1">
        <f>'PR-RAS'!E717</f>
        <v>20505.78</v>
      </c>
      <c r="E710" s="1">
        <v>0</v>
      </c>
      <c r="F710" s="1">
        <v>0</v>
      </c>
      <c r="G710" s="2">
        <f t="shared" si="10"/>
        <v>40539.634489999997</v>
      </c>
      <c r="H710" s="2">
        <f t="shared" si="11"/>
        <v>0.27000000000043656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407206.83</v>
      </c>
      <c r="D711" s="1">
        <f>'PR-RAS'!E718</f>
        <v>493958.77</v>
      </c>
      <c r="E711" s="1">
        <v>0</v>
      </c>
      <c r="F711" s="1">
        <v>0</v>
      </c>
      <c r="G711" s="2">
        <f t="shared" si="10"/>
        <v>990538.3027</v>
      </c>
      <c r="H711" s="2">
        <f t="shared" si="11"/>
        <v>0.3999999999650754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2608.4499999999998</v>
      </c>
      <c r="D712" s="1">
        <f>'PR-RAS'!E719</f>
        <v>570.70000000000005</v>
      </c>
      <c r="E712" s="1">
        <v>0</v>
      </c>
      <c r="F712" s="1">
        <v>0</v>
      </c>
      <c r="G712" s="2">
        <f t="shared" si="10"/>
        <v>2666.1433499999998</v>
      </c>
      <c r="H712" s="2">
        <f t="shared" si="11"/>
        <v>0.74999999999977263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18154.53</v>
      </c>
      <c r="D713" s="1">
        <f>'PR-RAS'!E720</f>
        <v>20063.419999999998</v>
      </c>
      <c r="E713" s="1">
        <v>0</v>
      </c>
      <c r="F713" s="1">
        <v>0</v>
      </c>
      <c r="G713" s="2">
        <f t="shared" si="10"/>
        <v>41496.335439999995</v>
      </c>
      <c r="H713" s="2">
        <f t="shared" si="11"/>
        <v>0.88999999999941792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92306.15</v>
      </c>
      <c r="D714" s="1">
        <f>'PR-RAS'!E721</f>
        <v>132383.82999999999</v>
      </c>
      <c r="E714" s="1">
        <v>0</v>
      </c>
      <c r="F714" s="1">
        <v>0</v>
      </c>
      <c r="G714" s="2">
        <f t="shared" si="10"/>
        <v>254593.62652999995</v>
      </c>
      <c r="H714" s="2">
        <f t="shared" si="11"/>
        <v>0.32000000000698492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85948.35</v>
      </c>
      <c r="D715" s="1">
        <f>'PR-RAS'!E722</f>
        <v>102824.85</v>
      </c>
      <c r="E715" s="1">
        <v>0</v>
      </c>
      <c r="F715" s="1">
        <v>0</v>
      </c>
      <c r="G715" s="2">
        <f t="shared" si="10"/>
        <v>208201.00770000002</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7660.87</v>
      </c>
      <c r="D716" s="1">
        <f>'PR-RAS'!E723</f>
        <v>4660.4799999999996</v>
      </c>
      <c r="E716" s="1">
        <v>0</v>
      </c>
      <c r="F716" s="1">
        <v>0</v>
      </c>
      <c r="G716" s="2">
        <f t="shared" si="10"/>
        <v>12142.008449999998</v>
      </c>
      <c r="H716" s="2">
        <f t="shared" si="11"/>
        <v>0.60999999999967258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45485.82</v>
      </c>
      <c r="D718" s="1">
        <f>'PR-RAS'!E725</f>
        <v>49113.31</v>
      </c>
      <c r="E718" s="1">
        <v>0</v>
      </c>
      <c r="F718" s="1">
        <v>0</v>
      </c>
      <c r="G718" s="2">
        <f t="shared" si="10"/>
        <v>103041.81947999999</v>
      </c>
      <c r="H718" s="2">
        <f t="shared" si="11"/>
        <v>0.48999999999796273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49789.68</v>
      </c>
      <c r="D719" s="1">
        <f>'PR-RAS'!E726</f>
        <v>36357.800000000003</v>
      </c>
      <c r="E719" s="1">
        <v>0</v>
      </c>
      <c r="F719" s="1">
        <v>0</v>
      </c>
      <c r="G719" s="2">
        <f t="shared" si="10"/>
        <v>87958.791039999996</v>
      </c>
      <c r="H719" s="2">
        <f t="shared" si="11"/>
        <v>0.51999999999679858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88860.74</v>
      </c>
      <c r="D732" s="1">
        <f>'PR-RAS'!E739</f>
        <v>82887.09</v>
      </c>
      <c r="E732" s="1">
        <v>0</v>
      </c>
      <c r="F732" s="1">
        <v>0</v>
      </c>
      <c r="G732" s="2">
        <f t="shared" si="10"/>
        <v>186138.12651999999</v>
      </c>
      <c r="H732" s="2">
        <f t="shared" si="11"/>
        <v>0.34999999999126885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40271.99</v>
      </c>
      <c r="D735" s="1">
        <f>'PR-RAS'!E742</f>
        <v>35597.33</v>
      </c>
      <c r="E735" s="1">
        <v>0</v>
      </c>
      <c r="F735" s="1">
        <v>0</v>
      </c>
      <c r="G735" s="2">
        <f t="shared" si="10"/>
        <v>81816.521099999998</v>
      </c>
      <c r="H735" s="2">
        <f t="shared" si="11"/>
        <v>0.3400000000037835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9244.14</v>
      </c>
      <c r="D753" s="1">
        <f>'PR-RAS'!E760</f>
        <v>67323.02</v>
      </c>
      <c r="E753" s="1">
        <v>0</v>
      </c>
      <c r="F753" s="1">
        <v>0</v>
      </c>
      <c r="G753" s="2">
        <f t="shared" si="10"/>
        <v>108205.41536</v>
      </c>
      <c r="H753" s="2">
        <f t="shared" si="11"/>
        <v>0.16000000000349246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17425.080000000002</v>
      </c>
      <c r="D754" s="1">
        <f>'PR-RAS'!E761</f>
        <v>32680</v>
      </c>
      <c r="E754" s="1">
        <v>0</v>
      </c>
      <c r="F754" s="1">
        <v>0</v>
      </c>
      <c r="G754" s="2">
        <f t="shared" si="10"/>
        <v>62337.165240000002</v>
      </c>
      <c r="H754" s="2">
        <f t="shared" si="11"/>
        <v>8.000000000174623E-2</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7963.37</v>
      </c>
      <c r="D755" s="1">
        <f>'PR-RAS'!E762</f>
        <v>8242.68</v>
      </c>
      <c r="E755" s="1">
        <v>0</v>
      </c>
      <c r="F755" s="1">
        <v>0</v>
      </c>
      <c r="G755" s="2">
        <f t="shared" si="10"/>
        <v>18434.342420000001</v>
      </c>
      <c r="H755" s="2">
        <f t="shared" si="11"/>
        <v>0.68999999999959982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23926.02</v>
      </c>
      <c r="D756" s="1">
        <f>'PR-RAS'!E763</f>
        <v>10439.14</v>
      </c>
      <c r="E756" s="1">
        <v>0</v>
      </c>
      <c r="F756" s="1">
        <v>0</v>
      </c>
      <c r="G756" s="2">
        <f t="shared" si="10"/>
        <v>33827.246500000001</v>
      </c>
      <c r="H756" s="2">
        <f t="shared" si="11"/>
        <v>0.15999999999985448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5085.41</v>
      </c>
      <c r="D757" s="1">
        <f>'PR-RAS'!E764</f>
        <v>0</v>
      </c>
      <c r="E757" s="1">
        <v>0</v>
      </c>
      <c r="F757" s="1">
        <v>0</v>
      </c>
      <c r="G757" s="2">
        <f t="shared" si="10"/>
        <v>3844.5699599999998</v>
      </c>
      <c r="H757" s="2">
        <f t="shared" si="11"/>
        <v>0.40999999999985448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57472.11</v>
      </c>
      <c r="D762" s="1">
        <f>'PR-RAS'!E769</f>
        <v>56504.61</v>
      </c>
      <c r="E762" s="1">
        <v>0</v>
      </c>
      <c r="F762" s="1">
        <v>0</v>
      </c>
      <c r="G762" s="2">
        <f t="shared" si="10"/>
        <v>129736.29213000002</v>
      </c>
      <c r="H762" s="2">
        <f t="shared" si="11"/>
        <v>0.5</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97007.12</v>
      </c>
      <c r="E785" s="1">
        <v>0</v>
      </c>
      <c r="F785" s="1">
        <v>0</v>
      </c>
      <c r="G785" s="2">
        <f t="shared" si="10"/>
        <v>152107.16415999999</v>
      </c>
      <c r="H785" s="2">
        <f t="shared" si="11"/>
        <v>0.11999999999534339</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9000</v>
      </c>
      <c r="E788" s="1">
        <v>0</v>
      </c>
      <c r="F788" s="1">
        <v>0</v>
      </c>
      <c r="G788" s="2">
        <f t="shared" si="10"/>
        <v>14166</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266374.87</v>
      </c>
      <c r="D809" s="1">
        <f>'PR-RAS'!E816</f>
        <v>280849.68</v>
      </c>
      <c r="E809" s="1">
        <v>0</v>
      </c>
      <c r="F809" s="1">
        <v>0</v>
      </c>
      <c r="G809" s="2">
        <f t="shared" si="10"/>
        <v>669083.97784000007</v>
      </c>
      <c r="H809" s="2">
        <f t="shared" si="11"/>
        <v>0.45000000001164153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122315.92</v>
      </c>
      <c r="D812" s="1">
        <f>'PR-RAS'!E819</f>
        <v>123334.96</v>
      </c>
      <c r="E812" s="1">
        <v>0</v>
      </c>
      <c r="F812" s="1">
        <v>0</v>
      </c>
      <c r="G812" s="2">
        <f t="shared" si="18"/>
        <v>299247.51624000003</v>
      </c>
      <c r="H812" s="2">
        <f t="shared" si="19"/>
        <v>0.11999999999534339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31654.39</v>
      </c>
      <c r="D814" s="1">
        <f>'PR-RAS'!E821</f>
        <v>26000</v>
      </c>
      <c r="E814" s="1">
        <v>0</v>
      </c>
      <c r="F814" s="1">
        <v>0</v>
      </c>
      <c r="G814" s="2">
        <f t="shared" si="18"/>
        <v>68011.019069999995</v>
      </c>
      <c r="H814" s="2">
        <f t="shared" si="19"/>
        <v>0.38999999999941792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2488.5500000000002</v>
      </c>
      <c r="D815" s="1">
        <f>'PR-RAS'!E822</f>
        <v>560</v>
      </c>
      <c r="E815" s="1">
        <v>0</v>
      </c>
      <c r="F815" s="1">
        <v>0</v>
      </c>
      <c r="G815" s="2">
        <f t="shared" si="18"/>
        <v>2937.3597</v>
      </c>
      <c r="H815" s="2">
        <f t="shared" si="19"/>
        <v>0.4499999999998181</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55527.02</v>
      </c>
      <c r="D816" s="1">
        <f>'PR-RAS'!E823</f>
        <v>47564.56</v>
      </c>
      <c r="E816" s="1">
        <v>0</v>
      </c>
      <c r="F816" s="1">
        <v>0</v>
      </c>
      <c r="G816" s="2">
        <f t="shared" si="18"/>
        <v>122784.75409999998</v>
      </c>
      <c r="H816" s="2">
        <f t="shared" si="19"/>
        <v>0.45999999999912689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22014.46</v>
      </c>
      <c r="D818" s="1">
        <f>'PR-RAS'!E825</f>
        <v>55956.800000000003</v>
      </c>
      <c r="E818" s="1">
        <v>0</v>
      </c>
      <c r="F818" s="1">
        <v>0</v>
      </c>
      <c r="G818" s="2">
        <f t="shared" si="18"/>
        <v>109419.22502</v>
      </c>
      <c r="H818" s="2">
        <f t="shared" si="19"/>
        <v>0.6599999999962165</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6708.56</v>
      </c>
      <c r="D819" s="1">
        <f>'PR-RAS'!E826</f>
        <v>8147.29</v>
      </c>
      <c r="E819" s="1">
        <v>0</v>
      </c>
      <c r="F819" s="1">
        <v>0</v>
      </c>
      <c r="G819" s="2">
        <f t="shared" si="18"/>
        <v>18816.568519999997</v>
      </c>
      <c r="H819" s="2">
        <f t="shared" si="19"/>
        <v>0.72999999999956344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1863.69</v>
      </c>
      <c r="D820" s="1">
        <f>'PR-RAS'!E827</f>
        <v>0</v>
      </c>
      <c r="E820" s="1">
        <v>0</v>
      </c>
      <c r="F820" s="1">
        <v>0</v>
      </c>
      <c r="G820" s="2">
        <f t="shared" si="18"/>
        <v>1526.36211</v>
      </c>
      <c r="H820" s="2">
        <f t="shared" si="19"/>
        <v>0.30999999999994543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693788.47</v>
      </c>
      <c r="D821" s="1">
        <f>'PR-RAS'!E828</f>
        <v>745263.31</v>
      </c>
      <c r="E821" s="1">
        <v>0</v>
      </c>
      <c r="F821" s="1">
        <v>0</v>
      </c>
      <c r="G821" s="2">
        <f t="shared" si="18"/>
        <v>1791138.3737999997</v>
      </c>
      <c r="H821" s="2">
        <f t="shared" si="19"/>
        <v>0.78000000002793968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973125.47</v>
      </c>
      <c r="D823" s="1">
        <f>'PR-RAS'!E830</f>
        <v>511807.52</v>
      </c>
      <c r="E823" s="1">
        <v>0</v>
      </c>
      <c r="F823" s="1">
        <v>0</v>
      </c>
      <c r="G823" s="2">
        <f t="shared" si="18"/>
        <v>1641320.6992199998</v>
      </c>
      <c r="H823" s="2">
        <f t="shared" si="19"/>
        <v>0.94999999995343387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283032.67</v>
      </c>
      <c r="D940" s="1">
        <f>'PR-RAS'!E947</f>
        <v>813923.88</v>
      </c>
      <c r="E940" s="1">
        <v>0</v>
      </c>
      <c r="F940" s="1">
        <v>0</v>
      </c>
      <c r="G940" s="2">
        <f t="shared" si="18"/>
        <v>1794316.7237699998</v>
      </c>
      <c r="H940" s="2">
        <f t="shared" si="19"/>
        <v>0.45000000001164153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634120.11</v>
      </c>
      <c r="D947" s="1">
        <f>'PR-RAS'!E954</f>
        <v>191710.74</v>
      </c>
      <c r="E947" s="1">
        <v>0</v>
      </c>
      <c r="F947" s="1">
        <v>0</v>
      </c>
      <c r="G947" s="2">
        <f t="shared" si="18"/>
        <v>962594.34413999994</v>
      </c>
      <c r="H947" s="2">
        <f t="shared" si="19"/>
        <v>0.36999999999534339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340655.21</v>
      </c>
      <c r="D962" s="1">
        <f>'PR-RAS'!E969</f>
        <v>340655.21</v>
      </c>
      <c r="E962" s="1">
        <v>0</v>
      </c>
      <c r="F962" s="1">
        <v>0</v>
      </c>
      <c r="G962" s="2">
        <f t="shared" si="18"/>
        <v>982108.9704300001</v>
      </c>
      <c r="H962" s="2">
        <f t="shared" si="19"/>
        <v>0.42000000004190952</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175248425.75999999</v>
      </c>
      <c r="D984" s="6">
        <f>BILANCA!E6</f>
        <v>175582739.32999998</v>
      </c>
      <c r="E984" s="6">
        <v>0</v>
      </c>
      <c r="F984" s="6">
        <v>0</v>
      </c>
      <c r="G984" s="7">
        <f t="shared" ref="G984:G1241" si="22">B984/1000*C984+B984/500*D984</f>
        <v>526413.90441999992</v>
      </c>
      <c r="H984" s="7">
        <f t="shared" si="19"/>
        <v>0.56999999284744263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119656514.82000001</v>
      </c>
      <c r="D985" s="1">
        <f>BILANCA!E7</f>
        <v>121352277.47999999</v>
      </c>
      <c r="E985" s="1">
        <v>0</v>
      </c>
      <c r="F985" s="1">
        <v>0</v>
      </c>
      <c r="G985" s="2">
        <f t="shared" si="22"/>
        <v>724722.13956000004</v>
      </c>
      <c r="H985" s="2">
        <f t="shared" si="19"/>
        <v>0.65999998152256012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19196951.599999998</v>
      </c>
      <c r="D986" s="1">
        <f>BILANCA!E8</f>
        <v>19102556.039999999</v>
      </c>
      <c r="E986" s="1">
        <v>0</v>
      </c>
      <c r="F986" s="1">
        <v>0</v>
      </c>
      <c r="G986" s="2">
        <f t="shared" si="22"/>
        <v>172206.19104000001</v>
      </c>
      <c r="H986" s="2">
        <f t="shared" si="19"/>
        <v>0.44000000134110451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13722471.66</v>
      </c>
      <c r="D987" s="1">
        <f>BILANCA!E9</f>
        <v>13838057.300000001</v>
      </c>
      <c r="E987" s="1">
        <v>0</v>
      </c>
      <c r="F987" s="1">
        <v>0</v>
      </c>
      <c r="G987" s="2">
        <f t="shared" si="22"/>
        <v>165594.34504000001</v>
      </c>
      <c r="H987" s="2">
        <f t="shared" si="19"/>
        <v>0.64000000059604645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8058584.0599999996</v>
      </c>
      <c r="D988" s="1">
        <f>BILANCA!E10</f>
        <v>8154535.6600000001</v>
      </c>
      <c r="E988" s="1">
        <v>0</v>
      </c>
      <c r="F988" s="1">
        <v>0</v>
      </c>
      <c r="G988" s="2">
        <f t="shared" si="22"/>
        <v>121838.2769</v>
      </c>
      <c r="H988" s="2">
        <f t="shared" si="19"/>
        <v>0.39999999944120646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2584104.12</v>
      </c>
      <c r="D989" s="1">
        <f>BILANCA!E11</f>
        <v>2890036.92</v>
      </c>
      <c r="E989" s="1">
        <v>0</v>
      </c>
      <c r="F989" s="1">
        <v>0</v>
      </c>
      <c r="G989" s="2">
        <f t="shared" si="22"/>
        <v>50185.067759999998</v>
      </c>
      <c r="H989" s="2">
        <f t="shared" si="19"/>
        <v>0.20000000018626451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96470877.180000007</v>
      </c>
      <c r="D990" s="1">
        <f>BILANCA!E12</f>
        <v>93832025.649999991</v>
      </c>
      <c r="E990" s="1">
        <v>0</v>
      </c>
      <c r="F990" s="1">
        <v>0</v>
      </c>
      <c r="G990" s="2">
        <f t="shared" si="22"/>
        <v>1988944.49936</v>
      </c>
      <c r="H990" s="2">
        <f t="shared" si="19"/>
        <v>0.53000001609325409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93099328.459999993</v>
      </c>
      <c r="D991" s="1">
        <f>BILANCA!E13</f>
        <v>90550545.530000001</v>
      </c>
      <c r="E991" s="1">
        <v>0</v>
      </c>
      <c r="F991" s="1">
        <v>0</v>
      </c>
      <c r="G991" s="2">
        <f t="shared" si="22"/>
        <v>2193603.35616</v>
      </c>
      <c r="H991" s="2">
        <f t="shared" si="19"/>
        <v>0.92999999225139618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3961232.72</v>
      </c>
      <c r="D992" s="1">
        <f>BILANCA!E14</f>
        <v>3964295.22</v>
      </c>
      <c r="E992" s="1">
        <v>0</v>
      </c>
      <c r="F992" s="1">
        <v>0</v>
      </c>
      <c r="G992" s="2">
        <f t="shared" si="22"/>
        <v>107008.40844</v>
      </c>
      <c r="H992" s="2">
        <f t="shared" si="19"/>
        <v>0.5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63655681.200000003</v>
      </c>
      <c r="D993" s="1">
        <f>BILANCA!E15</f>
        <v>64253960.560000002</v>
      </c>
      <c r="E993" s="1">
        <v>0</v>
      </c>
      <c r="F993" s="1">
        <v>0</v>
      </c>
      <c r="G993" s="2">
        <f t="shared" si="22"/>
        <v>1921636.0232000002</v>
      </c>
      <c r="H993" s="2">
        <f t="shared" si="19"/>
        <v>0.64000000059604645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46017447.189999998</v>
      </c>
      <c r="D994" s="1">
        <f>BILANCA!E16</f>
        <v>46017447.189999998</v>
      </c>
      <c r="E994" s="1">
        <v>0</v>
      </c>
      <c r="F994" s="1">
        <v>0</v>
      </c>
      <c r="G994" s="2">
        <f t="shared" si="22"/>
        <v>1518575.7572699997</v>
      </c>
      <c r="H994" s="2">
        <f t="shared" si="19"/>
        <v>0.37999999523162842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19007256.149999999</v>
      </c>
      <c r="D995" s="1">
        <f>BILANCA!E17</f>
        <v>19185518.760000002</v>
      </c>
      <c r="E995" s="1">
        <v>0</v>
      </c>
      <c r="F995" s="1">
        <v>0</v>
      </c>
      <c r="G995" s="2">
        <f t="shared" si="22"/>
        <v>688539.52404000005</v>
      </c>
      <c r="H995" s="2">
        <f t="shared" si="19"/>
        <v>0.38999999687075615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39542288.799999997</v>
      </c>
      <c r="D996" s="1">
        <f>BILANCA!E18</f>
        <v>42870676.200000003</v>
      </c>
      <c r="E996" s="1">
        <v>0</v>
      </c>
      <c r="F996" s="1">
        <v>0</v>
      </c>
      <c r="G996" s="2">
        <f t="shared" si="22"/>
        <v>1628687.3356000001</v>
      </c>
      <c r="H996" s="2">
        <f t="shared" si="19"/>
        <v>0.40000000596046448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2085321.5899999999</v>
      </c>
      <c r="D997" s="1">
        <f>BILANCA!E19</f>
        <v>1999760.8000000007</v>
      </c>
      <c r="E997" s="1">
        <v>0</v>
      </c>
      <c r="F997" s="1">
        <v>0</v>
      </c>
      <c r="G997" s="2">
        <f t="shared" si="22"/>
        <v>85187.804660000023</v>
      </c>
      <c r="H997" s="2">
        <f t="shared" si="19"/>
        <v>0.60999999940395355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2208085.7599999998</v>
      </c>
      <c r="D998" s="1">
        <f>BILANCA!E20</f>
        <v>2573854.8199999998</v>
      </c>
      <c r="E998" s="1">
        <v>0</v>
      </c>
      <c r="F998" s="1">
        <v>0</v>
      </c>
      <c r="G998" s="2">
        <f t="shared" si="22"/>
        <v>110336.93099999998</v>
      </c>
      <c r="H998" s="2">
        <f t="shared" si="19"/>
        <v>0.42000000039115548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298834.90999999997</v>
      </c>
      <c r="D999" s="1">
        <f>BILANCA!E21</f>
        <v>301955.78999999998</v>
      </c>
      <c r="E999" s="1">
        <v>0</v>
      </c>
      <c r="F999" s="1">
        <v>0</v>
      </c>
      <c r="G999" s="2">
        <f t="shared" si="22"/>
        <v>14443.94384</v>
      </c>
      <c r="H999" s="2">
        <f t="shared" si="19"/>
        <v>0.30000000004656613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925658.07</v>
      </c>
      <c r="D1000" s="1">
        <f>BILANCA!E22</f>
        <v>942413.87</v>
      </c>
      <c r="E1000" s="1">
        <v>0</v>
      </c>
      <c r="F1000" s="1">
        <v>0</v>
      </c>
      <c r="G1000" s="2">
        <f t="shared" si="22"/>
        <v>47778.25877</v>
      </c>
      <c r="H1000" s="2">
        <f t="shared" si="19"/>
        <v>0.19999999995343387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4365.93</v>
      </c>
      <c r="D1001" s="1">
        <f>BILANCA!E23</f>
        <v>4666.87</v>
      </c>
      <c r="E1001" s="1">
        <v>0</v>
      </c>
      <c r="F1001" s="1">
        <v>0</v>
      </c>
      <c r="G1001" s="2">
        <f t="shared" si="22"/>
        <v>246.59406000000001</v>
      </c>
      <c r="H1001" s="2">
        <f t="shared" si="19"/>
        <v>0.1999999999998181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19875.22</v>
      </c>
      <c r="D1002" s="1">
        <f>BILANCA!E24</f>
        <v>24010.62</v>
      </c>
      <c r="E1002" s="1">
        <v>0</v>
      </c>
      <c r="F1002" s="1">
        <v>0</v>
      </c>
      <c r="G1002" s="2">
        <f t="shared" si="22"/>
        <v>1290.0327400000001</v>
      </c>
      <c r="H1002" s="2">
        <f t="shared" si="19"/>
        <v>0.60000000000218279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811727.45</v>
      </c>
      <c r="D1003" s="1">
        <f>BILANCA!E25</f>
        <v>862246.67</v>
      </c>
      <c r="E1003" s="1">
        <v>0</v>
      </c>
      <c r="F1003" s="1">
        <v>0</v>
      </c>
      <c r="G1003" s="2">
        <f t="shared" si="22"/>
        <v>50724.415800000002</v>
      </c>
      <c r="H1003" s="2">
        <f t="shared" si="19"/>
        <v>0.77999999991152436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3941441.25</v>
      </c>
      <c r="D1004" s="1">
        <f>BILANCA!E26</f>
        <v>4391232.6399999997</v>
      </c>
      <c r="E1004" s="1">
        <v>0</v>
      </c>
      <c r="F1004" s="1">
        <v>0</v>
      </c>
      <c r="G1004" s="2">
        <f t="shared" si="22"/>
        <v>267202.03713000001</v>
      </c>
      <c r="H1004" s="2">
        <f t="shared" si="19"/>
        <v>0.61000000033527613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6124667</v>
      </c>
      <c r="D1006" s="1">
        <f>BILANCA!E28</f>
        <v>7100620.4800000004</v>
      </c>
      <c r="E1006" s="1">
        <v>0</v>
      </c>
      <c r="F1006" s="1">
        <v>0</v>
      </c>
      <c r="G1006" s="2">
        <f t="shared" si="22"/>
        <v>467495.88308000006</v>
      </c>
      <c r="H1006" s="2">
        <f t="shared" si="19"/>
        <v>0.48000000044703484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244300.66999999993</v>
      </c>
      <c r="D1007" s="1">
        <f>BILANCA!E29</f>
        <v>275624.71000000008</v>
      </c>
      <c r="E1007" s="1">
        <v>0</v>
      </c>
      <c r="F1007" s="1">
        <v>0</v>
      </c>
      <c r="G1007" s="2">
        <f t="shared" si="22"/>
        <v>19093.202160000001</v>
      </c>
      <c r="H1007" s="2">
        <f t="shared" si="19"/>
        <v>0.61999999999534339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828158.72</v>
      </c>
      <c r="D1008" s="1">
        <f>BILANCA!E30</f>
        <v>902170.56</v>
      </c>
      <c r="E1008" s="1">
        <v>0</v>
      </c>
      <c r="F1008" s="1">
        <v>0</v>
      </c>
      <c r="G1008" s="2">
        <f t="shared" si="22"/>
        <v>65812.496000000014</v>
      </c>
      <c r="H1008" s="2">
        <f t="shared" si="19"/>
        <v>0.71999999997206032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583858.05000000005</v>
      </c>
      <c r="D1012" s="1">
        <f>BILANCA!E34</f>
        <v>626545.85</v>
      </c>
      <c r="E1012" s="1">
        <v>0</v>
      </c>
      <c r="F1012" s="1">
        <v>0</v>
      </c>
      <c r="G1012" s="2">
        <f t="shared" si="22"/>
        <v>53271.542750000001</v>
      </c>
      <c r="H1012" s="2">
        <f t="shared" si="19"/>
        <v>0.20000000006984919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954303.04000000027</v>
      </c>
      <c r="D1013" s="1">
        <f>BILANCA!E35</f>
        <v>950193.22</v>
      </c>
      <c r="E1013" s="1">
        <v>0</v>
      </c>
      <c r="F1013" s="1">
        <v>0</v>
      </c>
      <c r="G1013" s="2">
        <f t="shared" si="22"/>
        <v>85640.684399999998</v>
      </c>
      <c r="H1013" s="2">
        <f t="shared" si="19"/>
        <v>0.26000000024214387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1509854.27</v>
      </c>
      <c r="D1014" s="1">
        <f>BILANCA!E36</f>
        <v>1647206.75</v>
      </c>
      <c r="E1014" s="1">
        <v>0</v>
      </c>
      <c r="F1014" s="1">
        <v>0</v>
      </c>
      <c r="G1014" s="2">
        <f t="shared" si="22"/>
        <v>148932.30086999998</v>
      </c>
      <c r="H1014" s="2">
        <f t="shared" si="19"/>
        <v>0.52000000001862645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505294.46</v>
      </c>
      <c r="D1015" s="1">
        <f>BILANCA!E37</f>
        <v>504369.69</v>
      </c>
      <c r="E1015" s="1">
        <v>0</v>
      </c>
      <c r="F1015" s="1">
        <v>0</v>
      </c>
      <c r="G1015" s="2">
        <f t="shared" si="22"/>
        <v>48449.082880000002</v>
      </c>
      <c r="H1015" s="2">
        <f t="shared" si="19"/>
        <v>0.77000000001862645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269459.84999999998</v>
      </c>
      <c r="D1016" s="1">
        <f>BILANCA!E38</f>
        <v>272925.15000000002</v>
      </c>
      <c r="E1016" s="1">
        <v>0</v>
      </c>
      <c r="F1016" s="1">
        <v>0</v>
      </c>
      <c r="G1016" s="2">
        <f t="shared" si="22"/>
        <v>26905.234950000005</v>
      </c>
      <c r="H1016" s="2">
        <f t="shared" si="19"/>
        <v>0.30000000004656613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1081.74</v>
      </c>
      <c r="D1017" s="1">
        <f>BILANCA!E39</f>
        <v>1081.74</v>
      </c>
      <c r="E1017" s="1">
        <v>0</v>
      </c>
      <c r="F1017" s="1">
        <v>0</v>
      </c>
      <c r="G1017" s="2">
        <f t="shared" si="22"/>
        <v>110.33748000000001</v>
      </c>
      <c r="H1017" s="2">
        <f t="shared" si="19"/>
        <v>0.51999999999998181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1331387.28</v>
      </c>
      <c r="D1018" s="1">
        <f>BILANCA!E40</f>
        <v>1475390.11</v>
      </c>
      <c r="E1018" s="1">
        <v>0</v>
      </c>
      <c r="F1018" s="1">
        <v>0</v>
      </c>
      <c r="G1018" s="2">
        <f t="shared" si="22"/>
        <v>149875.86250000002</v>
      </c>
      <c r="H1018" s="2">
        <f t="shared" si="19"/>
        <v>0.39000000013038516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362311.03</v>
      </c>
      <c r="D1020" s="1">
        <f>BILANCA!E42</f>
        <v>362311.03</v>
      </c>
      <c r="E1020" s="1">
        <v>0</v>
      </c>
      <c r="F1020" s="1">
        <v>0</v>
      </c>
      <c r="G1020" s="2">
        <f t="shared" si="22"/>
        <v>40216.52433</v>
      </c>
      <c r="H1020" s="2">
        <f t="shared" si="19"/>
        <v>6.0000000055879354E-2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362311.03</v>
      </c>
      <c r="D1022" s="1">
        <f>BILANCA!E44</f>
        <v>362311.03</v>
      </c>
      <c r="E1022" s="1">
        <v>0</v>
      </c>
      <c r="F1022" s="1">
        <v>0</v>
      </c>
      <c r="G1022" s="2">
        <f t="shared" si="22"/>
        <v>42390.390509999997</v>
      </c>
      <c r="H1022" s="2">
        <f t="shared" si="19"/>
        <v>6.0000000055879354E-2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87623.419999999925</v>
      </c>
      <c r="D1023" s="1">
        <f>BILANCA!E45</f>
        <v>55901.389999999665</v>
      </c>
      <c r="E1023" s="1">
        <v>0</v>
      </c>
      <c r="F1023" s="1">
        <v>0</v>
      </c>
      <c r="G1023" s="2">
        <f t="shared" si="22"/>
        <v>7977.0479999999698</v>
      </c>
      <c r="H1023" s="2">
        <f t="shared" si="19"/>
        <v>0.80999999959021807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300402.06</v>
      </c>
      <c r="D1025" s="1">
        <f>BILANCA!E47</f>
        <v>300667.5</v>
      </c>
      <c r="E1025" s="1">
        <v>0</v>
      </c>
      <c r="F1025" s="1">
        <v>0</v>
      </c>
      <c r="G1025" s="2">
        <f t="shared" si="22"/>
        <v>37872.956520000007</v>
      </c>
      <c r="H1025" s="2">
        <f t="shared" si="19"/>
        <v>0.55999999999767169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1552671.9</v>
      </c>
      <c r="D1026" s="1">
        <f>BILANCA!E48</f>
        <v>1552671.9</v>
      </c>
      <c r="E1026" s="1">
        <v>0</v>
      </c>
      <c r="F1026" s="1">
        <v>0</v>
      </c>
      <c r="G1026" s="2">
        <f t="shared" si="22"/>
        <v>200294.67509999999</v>
      </c>
      <c r="H1026" s="2">
        <f t="shared" si="19"/>
        <v>0.20000000018626451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792913.71</v>
      </c>
      <c r="D1027" s="1">
        <f>BILANCA!E49</f>
        <v>801613.71</v>
      </c>
      <c r="E1027" s="1">
        <v>0</v>
      </c>
      <c r="F1027" s="1">
        <v>0</v>
      </c>
      <c r="G1027" s="2">
        <f t="shared" si="22"/>
        <v>105430.20971999998</v>
      </c>
      <c r="H1027" s="2">
        <f t="shared" si="19"/>
        <v>0.58000000007450581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2558364.25</v>
      </c>
      <c r="D1028" s="1">
        <f>BILANCA!E50</f>
        <v>2599051.7200000002</v>
      </c>
      <c r="E1028" s="1">
        <v>0</v>
      </c>
      <c r="F1028" s="1">
        <v>0</v>
      </c>
      <c r="G1028" s="2">
        <f t="shared" si="22"/>
        <v>349041.04605</v>
      </c>
      <c r="H1028" s="2">
        <f t="shared" si="19"/>
        <v>0.52999999979510903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419917.42</v>
      </c>
      <c r="D1032" s="1">
        <f>BILANCA!E54</f>
        <v>439833.72</v>
      </c>
      <c r="E1032" s="1">
        <v>0</v>
      </c>
      <c r="F1032" s="1">
        <v>0</v>
      </c>
      <c r="G1032" s="2">
        <f t="shared" si="22"/>
        <v>63679.65814</v>
      </c>
      <c r="H1032" s="2">
        <f t="shared" si="19"/>
        <v>0.70000000001164153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419917.42</v>
      </c>
      <c r="D1033" s="1">
        <f>BILANCA!E55</f>
        <v>439833.72</v>
      </c>
      <c r="E1033" s="1">
        <v>0</v>
      </c>
      <c r="F1033" s="1">
        <v>0</v>
      </c>
      <c r="G1033" s="2">
        <f t="shared" si="22"/>
        <v>64979.243000000002</v>
      </c>
      <c r="H1033" s="2">
        <f t="shared" si="19"/>
        <v>0.70000000001164153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3988686.04</v>
      </c>
      <c r="D1034" s="1">
        <f>BILANCA!E56</f>
        <v>8412906.879999999</v>
      </c>
      <c r="E1034" s="1">
        <v>0</v>
      </c>
      <c r="F1034" s="1">
        <v>0</v>
      </c>
      <c r="G1034" s="2">
        <f t="shared" si="22"/>
        <v>1061539.4897999999</v>
      </c>
      <c r="H1034" s="2">
        <f t="shared" si="19"/>
        <v>0.16000000108033419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3819473.83</v>
      </c>
      <c r="D1035" s="1">
        <f>BILANCA!E57</f>
        <v>8155056.5199999996</v>
      </c>
      <c r="E1035" s="1">
        <v>0</v>
      </c>
      <c r="F1035" s="1">
        <v>0</v>
      </c>
      <c r="G1035" s="2">
        <f t="shared" si="22"/>
        <v>1046738.51724</v>
      </c>
      <c r="H1035" s="2">
        <f t="shared" si="19"/>
        <v>0.65000000037252903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152953.67000000001</v>
      </c>
      <c r="D1039" s="1">
        <f>BILANCA!E61</f>
        <v>241591.82</v>
      </c>
      <c r="E1039" s="1">
        <v>0</v>
      </c>
      <c r="F1039" s="1">
        <v>0</v>
      </c>
      <c r="G1039" s="2">
        <f t="shared" si="22"/>
        <v>35623.689360000004</v>
      </c>
      <c r="H1039" s="2">
        <f t="shared" si="19"/>
        <v>0.5099999999802094</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16258.54</v>
      </c>
      <c r="D1040" s="1">
        <f>BILANCA!E62</f>
        <v>16258.54</v>
      </c>
      <c r="E1040" s="1">
        <v>0</v>
      </c>
      <c r="F1040" s="1">
        <v>0</v>
      </c>
      <c r="G1040" s="2">
        <f t="shared" si="22"/>
        <v>2780.2103400000001</v>
      </c>
      <c r="H1040" s="2">
        <f t="shared" si="19"/>
        <v>0.91999999999825377</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4788.91</v>
      </c>
      <c r="E1041" s="1">
        <v>0</v>
      </c>
      <c r="F1041" s="1">
        <v>0</v>
      </c>
      <c r="G1041" s="2">
        <f t="shared" si="22"/>
        <v>555.51355999999998</v>
      </c>
      <c r="H1041" s="2">
        <f t="shared" si="19"/>
        <v>9.0000000000145519E-2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4788.91</v>
      </c>
      <c r="E1045" s="1">
        <v>0</v>
      </c>
      <c r="F1045" s="1">
        <v>0</v>
      </c>
      <c r="G1045" s="2">
        <f t="shared" si="22"/>
        <v>593.82483999999999</v>
      </c>
      <c r="H1045" s="2">
        <f t="shared" si="19"/>
        <v>9.0000000000145519E-2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55591910.939999998</v>
      </c>
      <c r="D1046" s="1">
        <f>BILANCA!E68</f>
        <v>54230461.850000001</v>
      </c>
      <c r="E1046" s="1">
        <v>0</v>
      </c>
      <c r="F1046" s="1">
        <v>0</v>
      </c>
      <c r="G1046" s="2">
        <f t="shared" si="22"/>
        <v>10335328.582319999</v>
      </c>
      <c r="H1046" s="2">
        <f t="shared" si="19"/>
        <v>0.21000000089406967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14791107.73</v>
      </c>
      <c r="D1047" s="1">
        <f>BILANCA!E69</f>
        <v>14146239.82</v>
      </c>
      <c r="E1047" s="1">
        <v>0</v>
      </c>
      <c r="F1047" s="1">
        <v>0</v>
      </c>
      <c r="G1047" s="2">
        <f t="shared" si="22"/>
        <v>2757349.5916800001</v>
      </c>
      <c r="H1047" s="2">
        <f t="shared" si="19"/>
        <v>0.44999999925494194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14790526.43</v>
      </c>
      <c r="D1048" s="1">
        <f>BILANCA!E70</f>
        <v>14145375.060000001</v>
      </c>
      <c r="E1048" s="1">
        <v>0</v>
      </c>
      <c r="F1048" s="1">
        <v>0</v>
      </c>
      <c r="G1048" s="2">
        <f t="shared" si="22"/>
        <v>2800282.9757500002</v>
      </c>
      <c r="H1048" s="2">
        <f t="shared" si="19"/>
        <v>0.49000000022351742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14790526.43</v>
      </c>
      <c r="D1050" s="1">
        <f>BILANCA!E72</f>
        <v>14145375.060000001</v>
      </c>
      <c r="E1050" s="1">
        <v>0</v>
      </c>
      <c r="F1050" s="1">
        <v>0</v>
      </c>
      <c r="G1050" s="2">
        <f t="shared" si="22"/>
        <v>2886445.5288500004</v>
      </c>
      <c r="H1050" s="2">
        <f t="shared" si="19"/>
        <v>0.49000000022351742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159.24</v>
      </c>
      <c r="D1054" s="1">
        <f>BILANCA!E76</f>
        <v>442.7</v>
      </c>
      <c r="E1054" s="1">
        <v>0</v>
      </c>
      <c r="F1054" s="1">
        <v>0</v>
      </c>
      <c r="G1054" s="2">
        <f t="shared" si="22"/>
        <v>74.169439999999994</v>
      </c>
      <c r="H1054" s="2">
        <f t="shared" si="19"/>
        <v>0.54000000000002046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422.06</v>
      </c>
      <c r="D1055" s="1">
        <f>BILANCA!E77</f>
        <v>422.06</v>
      </c>
      <c r="E1055" s="1">
        <v>0</v>
      </c>
      <c r="F1055" s="1">
        <v>0</v>
      </c>
      <c r="G1055" s="2">
        <f t="shared" si="22"/>
        <v>91.164959999999994</v>
      </c>
      <c r="H1055" s="2">
        <f t="shared" si="19"/>
        <v>0.12000000000000455</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218004.9</v>
      </c>
      <c r="D1056" s="1">
        <f>BILANCA!E78</f>
        <v>270065.63</v>
      </c>
      <c r="E1056" s="1">
        <v>0</v>
      </c>
      <c r="F1056" s="1">
        <v>0</v>
      </c>
      <c r="G1056" s="2">
        <f t="shared" si="22"/>
        <v>55343.939679999996</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2.2000000000000002</v>
      </c>
      <c r="D1061" s="1">
        <f>BILANCA!E83</f>
        <v>103.34</v>
      </c>
      <c r="E1061" s="1">
        <v>0</v>
      </c>
      <c r="F1061" s="1">
        <v>0</v>
      </c>
      <c r="G1061" s="2">
        <f t="shared" si="22"/>
        <v>16.292640000000002</v>
      </c>
      <c r="H1061" s="2">
        <f t="shared" si="19"/>
        <v>0.54000000000000359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7630.13</v>
      </c>
      <c r="D1062" s="1">
        <f>BILANCA!E84</f>
        <v>7169.55</v>
      </c>
      <c r="E1062" s="1">
        <v>0</v>
      </c>
      <c r="F1062" s="1">
        <v>0</v>
      </c>
      <c r="G1062" s="2">
        <f t="shared" si="22"/>
        <v>1735.56917</v>
      </c>
      <c r="H1062" s="2">
        <f t="shared" si="19"/>
        <v>0.57999999999992724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210372.57</v>
      </c>
      <c r="D1064" s="1">
        <f>BILANCA!E86</f>
        <v>262792.74</v>
      </c>
      <c r="E1064" s="1">
        <v>0</v>
      </c>
      <c r="F1064" s="1">
        <v>0</v>
      </c>
      <c r="G1064" s="2">
        <f t="shared" si="22"/>
        <v>59612.602050000001</v>
      </c>
      <c r="H1064" s="2">
        <f t="shared" si="19"/>
        <v>0.69000000000232831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35911434.289999999</v>
      </c>
      <c r="D1112" s="1">
        <f>BILANCA!E134</f>
        <v>35952836.969999999</v>
      </c>
      <c r="E1112" s="1">
        <v>0</v>
      </c>
      <c r="F1112" s="1">
        <v>0</v>
      </c>
      <c r="G1112" s="2">
        <f t="shared" si="22"/>
        <v>13908406.96167</v>
      </c>
      <c r="H1112" s="2">
        <f t="shared" si="23"/>
        <v>0.32000000029802322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35911434.289999999</v>
      </c>
      <c r="D1113" s="1">
        <f>BILANCA!E135</f>
        <v>35952836.969999999</v>
      </c>
      <c r="E1113" s="1">
        <v>0</v>
      </c>
      <c r="F1113" s="1">
        <v>0</v>
      </c>
      <c r="G1113" s="2">
        <f t="shared" si="22"/>
        <v>14016224.069899999</v>
      </c>
      <c r="H1113" s="2">
        <f t="shared" si="23"/>
        <v>0.32000000029802322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4665.21</v>
      </c>
      <c r="D1116" s="1">
        <f>BILANCA!E138</f>
        <v>0</v>
      </c>
      <c r="E1116" s="1">
        <v>0</v>
      </c>
      <c r="F1116" s="1">
        <v>0</v>
      </c>
      <c r="G1116" s="2">
        <f t="shared" si="22"/>
        <v>620.47293000000002</v>
      </c>
      <c r="H1116" s="2">
        <f t="shared" si="23"/>
        <v>0.21000000000003638</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32213661.370000001</v>
      </c>
      <c r="D1117" s="1">
        <f>BILANCA!E139</f>
        <v>32255064.050000001</v>
      </c>
      <c r="E1117" s="1">
        <v>0</v>
      </c>
      <c r="F1117" s="1">
        <v>0</v>
      </c>
      <c r="G1117" s="2">
        <f t="shared" si="22"/>
        <v>12960987.78898</v>
      </c>
      <c r="H1117" s="2">
        <f t="shared" si="23"/>
        <v>0.42000000178813934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61105.58</v>
      </c>
      <c r="D1118" s="1">
        <f>BILANCA!E140</f>
        <v>65770.789999999994</v>
      </c>
      <c r="E1118" s="1">
        <v>0</v>
      </c>
      <c r="F1118" s="1">
        <v>0</v>
      </c>
      <c r="G1118" s="2">
        <f t="shared" si="22"/>
        <v>26007.366600000001</v>
      </c>
      <c r="H1118" s="2">
        <f t="shared" si="23"/>
        <v>0.63000000000465661</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3632002.13</v>
      </c>
      <c r="D1119" s="1">
        <f>BILANCA!E141</f>
        <v>3632002.13</v>
      </c>
      <c r="E1119" s="1">
        <v>0</v>
      </c>
      <c r="F1119" s="1">
        <v>0</v>
      </c>
      <c r="G1119" s="2">
        <f t="shared" si="22"/>
        <v>1481856.8690400003</v>
      </c>
      <c r="H1119" s="2">
        <f t="shared" si="23"/>
        <v>0.25999999977648258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3803205.58</v>
      </c>
      <c r="D1124" s="1">
        <f>BILANCA!E146</f>
        <v>2832337.3999999985</v>
      </c>
      <c r="E1124" s="1">
        <v>0</v>
      </c>
      <c r="F1124" s="1">
        <v>0</v>
      </c>
      <c r="G1124" s="2">
        <f t="shared" si="22"/>
        <v>1334971.1335799994</v>
      </c>
      <c r="H1124" s="2">
        <f t="shared" si="23"/>
        <v>0.81999999843537807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1109160.94</v>
      </c>
      <c r="D1125" s="1">
        <f>BILANCA!E147</f>
        <v>1132477.76</v>
      </c>
      <c r="E1125" s="1">
        <v>0</v>
      </c>
      <c r="F1125" s="1">
        <v>0</v>
      </c>
      <c r="G1125" s="2">
        <f t="shared" si="22"/>
        <v>479124.53731999994</v>
      </c>
      <c r="H1125" s="2">
        <f t="shared" si="23"/>
        <v>0.30000000004656613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609523.78999999992</v>
      </c>
      <c r="D1127" s="1">
        <f>BILANCA!E149</f>
        <v>590218.15</v>
      </c>
      <c r="E1127" s="1">
        <v>0</v>
      </c>
      <c r="F1127" s="1">
        <v>0</v>
      </c>
      <c r="G1127" s="2">
        <f t="shared" si="22"/>
        <v>257754.25295999998</v>
      </c>
      <c r="H1127" s="2">
        <f t="shared" si="23"/>
        <v>0.36000000010244548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282913.51</v>
      </c>
      <c r="D1129" s="1">
        <f>BILANCA!E151</f>
        <v>96248.14</v>
      </c>
      <c r="E1129" s="1">
        <v>0</v>
      </c>
      <c r="F1129" s="1">
        <v>0</v>
      </c>
      <c r="G1129" s="2">
        <f t="shared" si="22"/>
        <v>69409.829339999997</v>
      </c>
      <c r="H1129" s="2">
        <f t="shared" si="23"/>
        <v>0.6299999999901047</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21608.67</v>
      </c>
      <c r="D1130" s="1">
        <f>BILANCA!E152</f>
        <v>38568.589999999997</v>
      </c>
      <c r="E1130" s="1">
        <v>0</v>
      </c>
      <c r="F1130" s="1">
        <v>0</v>
      </c>
      <c r="G1130" s="2">
        <f t="shared" si="22"/>
        <v>14515.639949999997</v>
      </c>
      <c r="H1130" s="2">
        <f t="shared" si="23"/>
        <v>0.74000000000523869</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284760.17</v>
      </c>
      <c r="D1131" s="1">
        <f>BILANCA!E153</f>
        <v>375010.45</v>
      </c>
      <c r="E1131" s="1">
        <v>0</v>
      </c>
      <c r="F1131" s="1">
        <v>0</v>
      </c>
      <c r="G1131" s="2">
        <f t="shared" si="22"/>
        <v>153147.59836</v>
      </c>
      <c r="H1131" s="2">
        <f t="shared" si="23"/>
        <v>0.61999999999534339</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3049.32</v>
      </c>
      <c r="D1132" s="1">
        <f>BILANCA!E154</f>
        <v>0</v>
      </c>
      <c r="E1132" s="1">
        <v>0</v>
      </c>
      <c r="F1132" s="1">
        <v>0</v>
      </c>
      <c r="G1132" s="2">
        <f t="shared" si="22"/>
        <v>454.34868</v>
      </c>
      <c r="H1132" s="2">
        <f t="shared" si="23"/>
        <v>0.32000000000016371</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17192.12</v>
      </c>
      <c r="D1133" s="1">
        <f>BILANCA!E155</f>
        <v>36190.97</v>
      </c>
      <c r="E1133" s="1">
        <v>0</v>
      </c>
      <c r="F1133" s="1">
        <v>0</v>
      </c>
      <c r="G1133" s="2">
        <f t="shared" si="22"/>
        <v>13436.108999999999</v>
      </c>
      <c r="H1133" s="2">
        <f t="shared" si="23"/>
        <v>0.14999999999781721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44200</v>
      </c>
      <c r="E1135" s="1">
        <v>0</v>
      </c>
      <c r="F1135" s="1">
        <v>0</v>
      </c>
      <c r="G1135" s="2">
        <f t="shared" si="22"/>
        <v>13436.8</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3865792.45</v>
      </c>
      <c r="D1136" s="1">
        <f>BILANCA!E158</f>
        <v>3930312.34</v>
      </c>
      <c r="E1136" s="1">
        <v>0</v>
      </c>
      <c r="F1136" s="1">
        <v>0</v>
      </c>
      <c r="G1136" s="2">
        <f t="shared" si="22"/>
        <v>1794141.8208900001</v>
      </c>
      <c r="H1136" s="2">
        <f t="shared" si="23"/>
        <v>0.7900000000372529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3269198.25</v>
      </c>
      <c r="D1137" s="1">
        <f>BILANCA!E159</f>
        <v>2528392.7999999998</v>
      </c>
      <c r="E1137" s="1">
        <v>0</v>
      </c>
      <c r="F1137" s="1">
        <v>0</v>
      </c>
      <c r="G1137" s="2">
        <f t="shared" si="22"/>
        <v>1282201.5129</v>
      </c>
      <c r="H1137" s="2">
        <f t="shared" si="23"/>
        <v>0.45000000018626451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14553.78</v>
      </c>
      <c r="D1138" s="1">
        <f>BILANCA!E160</f>
        <v>9337.98</v>
      </c>
      <c r="E1138" s="1">
        <v>0</v>
      </c>
      <c r="F1138" s="1">
        <v>0</v>
      </c>
      <c r="G1138" s="2">
        <f t="shared" si="22"/>
        <v>5150.6097</v>
      </c>
      <c r="H1138" s="2">
        <f t="shared" si="23"/>
        <v>0.23999999999978172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258749.38</v>
      </c>
      <c r="D1140" s="1">
        <f>BILANCA!E162</f>
        <v>265875.84999999998</v>
      </c>
      <c r="E1140" s="1">
        <v>0</v>
      </c>
      <c r="F1140" s="1">
        <v>0</v>
      </c>
      <c r="G1140" s="2">
        <f t="shared" si="22"/>
        <v>124108.66955999998</v>
      </c>
      <c r="H1140" s="2">
        <f t="shared" si="23"/>
        <v>0.53000000002793968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5323773.01</v>
      </c>
      <c r="D1141" s="1">
        <f>BILANCA!E163</f>
        <v>5624277.4800000004</v>
      </c>
      <c r="E1141" s="1">
        <v>0</v>
      </c>
      <c r="F1141" s="1">
        <v>0</v>
      </c>
      <c r="G1141" s="2">
        <f t="shared" si="22"/>
        <v>2618427.8192600003</v>
      </c>
      <c r="H1141" s="2">
        <f t="shared" si="23"/>
        <v>0.49000000022351742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124791.15000000002</v>
      </c>
      <c r="D1142" s="1">
        <f>BILANCA!E164</f>
        <v>67016.670000000042</v>
      </c>
      <c r="E1142" s="1">
        <v>0</v>
      </c>
      <c r="F1142" s="1">
        <v>0</v>
      </c>
      <c r="G1142" s="2">
        <f t="shared" si="22"/>
        <v>41153.093910000018</v>
      </c>
      <c r="H1142" s="2">
        <f t="shared" si="23"/>
        <v>0.47999999998137355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197483.24</v>
      </c>
      <c r="D1143" s="1">
        <f>BILANCA!E165</f>
        <v>181381.11</v>
      </c>
      <c r="E1143" s="1">
        <v>0</v>
      </c>
      <c r="F1143" s="1">
        <v>0</v>
      </c>
      <c r="G1143" s="2">
        <f t="shared" si="22"/>
        <v>89639.2736</v>
      </c>
      <c r="H1143" s="2">
        <f t="shared" si="23"/>
        <v>0.34999999997671694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267051.28000000003</v>
      </c>
      <c r="D1144" s="1">
        <f>BILANCA!E166</f>
        <v>230514.29</v>
      </c>
      <c r="E1144" s="1">
        <v>0</v>
      </c>
      <c r="F1144" s="1">
        <v>0</v>
      </c>
      <c r="G1144" s="2">
        <f t="shared" si="22"/>
        <v>117220.85746000001</v>
      </c>
      <c r="H1144" s="2">
        <f t="shared" si="23"/>
        <v>0.57000000003608875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339743.37</v>
      </c>
      <c r="D1147" s="1">
        <f>BILANCA!E169</f>
        <v>344878.73</v>
      </c>
      <c r="E1147" s="1">
        <v>0</v>
      </c>
      <c r="F1147" s="1">
        <v>0</v>
      </c>
      <c r="G1147" s="2">
        <f t="shared" si="22"/>
        <v>168838.13612000001</v>
      </c>
      <c r="H1147" s="2">
        <f t="shared" si="23"/>
        <v>0.64000000001396984</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743367.29</v>
      </c>
      <c r="D1148" s="1">
        <f>BILANCA!E170</f>
        <v>961965.36</v>
      </c>
      <c r="E1148" s="1">
        <v>0</v>
      </c>
      <c r="F1148" s="1">
        <v>0</v>
      </c>
      <c r="G1148" s="2">
        <f t="shared" si="22"/>
        <v>440104.17165000003</v>
      </c>
      <c r="H1148" s="2">
        <f t="shared" si="23"/>
        <v>0.65000000002328306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12936.73</v>
      </c>
      <c r="D1149" s="1">
        <f>BILANCA!E171</f>
        <v>10487.54</v>
      </c>
      <c r="E1149" s="1">
        <v>0</v>
      </c>
      <c r="F1149" s="1">
        <v>0</v>
      </c>
      <c r="G1149" s="2">
        <f t="shared" si="22"/>
        <v>5629.3604599999999</v>
      </c>
      <c r="H1149" s="2">
        <f t="shared" si="23"/>
        <v>0.72999999999956344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730430.56</v>
      </c>
      <c r="D1151" s="1">
        <f>BILANCA!E173</f>
        <v>951477.82</v>
      </c>
      <c r="E1151" s="1">
        <v>0</v>
      </c>
      <c r="F1151" s="1">
        <v>0</v>
      </c>
      <c r="G1151" s="2">
        <f t="shared" si="22"/>
        <v>442408.88160000002</v>
      </c>
      <c r="H1151" s="2">
        <f t="shared" si="23"/>
        <v>0.61999999999534339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175248425.76000002</v>
      </c>
      <c r="D1152" s="1">
        <f>BILANCA!E175</f>
        <v>175582739.32999998</v>
      </c>
      <c r="E1152" s="1">
        <v>0</v>
      </c>
      <c r="F1152" s="1">
        <v>0</v>
      </c>
      <c r="G1152" s="2">
        <f t="shared" si="22"/>
        <v>88963949.846980006</v>
      </c>
      <c r="H1152" s="2">
        <f t="shared" si="23"/>
        <v>0.56999996304512024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13980325.27</v>
      </c>
      <c r="D1153" s="1">
        <f>BILANCA!E176</f>
        <v>12981353.279999999</v>
      </c>
      <c r="E1153" s="1">
        <v>0</v>
      </c>
      <c r="F1153" s="1">
        <v>0</v>
      </c>
      <c r="G1153" s="2">
        <f t="shared" si="22"/>
        <v>6790315.4111000001</v>
      </c>
      <c r="H1153" s="2">
        <f t="shared" si="23"/>
        <v>0.54999999888241291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2356558.27</v>
      </c>
      <c r="D1154" s="1">
        <f>BILANCA!E177</f>
        <v>2716206.53</v>
      </c>
      <c r="E1154" s="1">
        <v>0</v>
      </c>
      <c r="F1154" s="1">
        <v>0</v>
      </c>
      <c r="G1154" s="2">
        <f t="shared" si="22"/>
        <v>1331914.0974300001</v>
      </c>
      <c r="H1154" s="2">
        <f t="shared" si="23"/>
        <v>0.74000000022351742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841232.55</v>
      </c>
      <c r="D1155" s="1">
        <f>BILANCA!E178</f>
        <v>1084660.97</v>
      </c>
      <c r="E1155" s="1">
        <v>0</v>
      </c>
      <c r="F1155" s="1">
        <v>0</v>
      </c>
      <c r="G1155" s="2">
        <f t="shared" si="22"/>
        <v>517815.37227999995</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723527.15</v>
      </c>
      <c r="D1156" s="1">
        <f>BILANCA!E179</f>
        <v>1012350.07</v>
      </c>
      <c r="E1156" s="1">
        <v>0</v>
      </c>
      <c r="F1156" s="1">
        <v>0</v>
      </c>
      <c r="G1156" s="2">
        <f t="shared" si="22"/>
        <v>475443.32116999995</v>
      </c>
      <c r="H1156" s="2">
        <f t="shared" si="23"/>
        <v>0.21999999997206032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5284.3899999999994</v>
      </c>
      <c r="D1157" s="1">
        <f>BILANCA!E180</f>
        <v>1943.05</v>
      </c>
      <c r="E1157" s="1">
        <v>0</v>
      </c>
      <c r="F1157" s="1">
        <v>0</v>
      </c>
      <c r="G1157" s="2">
        <f t="shared" si="22"/>
        <v>1595.6652599999998</v>
      </c>
      <c r="H1157" s="2">
        <f t="shared" si="23"/>
        <v>0.43999999999937245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3145.9</v>
      </c>
      <c r="D1159" s="1">
        <f>BILANCA!E182</f>
        <v>0</v>
      </c>
      <c r="E1159" s="1">
        <v>0</v>
      </c>
      <c r="F1159" s="1">
        <v>0</v>
      </c>
      <c r="G1159" s="2">
        <f t="shared" si="22"/>
        <v>553.67840000000001</v>
      </c>
      <c r="H1159" s="2">
        <f t="shared" si="23"/>
        <v>9.9999999999909051E-2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2138.4899999999998</v>
      </c>
      <c r="D1160" s="1">
        <f>BILANCA!E183</f>
        <v>1943.05</v>
      </c>
      <c r="E1160" s="1">
        <v>0</v>
      </c>
      <c r="F1160" s="1">
        <v>0</v>
      </c>
      <c r="G1160" s="2">
        <f t="shared" si="22"/>
        <v>1066.3524299999999</v>
      </c>
      <c r="H1160" s="2">
        <f t="shared" si="23"/>
        <v>0.53999999999973625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6016.99</v>
      </c>
      <c r="D1161" s="1">
        <f>BILANCA!E184</f>
        <v>0</v>
      </c>
      <c r="E1161" s="1">
        <v>0</v>
      </c>
      <c r="F1161" s="1">
        <v>0</v>
      </c>
      <c r="G1161" s="2">
        <f t="shared" si="22"/>
        <v>1071.02422</v>
      </c>
      <c r="H1161" s="2">
        <f t="shared" si="23"/>
        <v>1.0000000000218279E-2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75266.23</v>
      </c>
      <c r="D1163" s="1">
        <f>BILANCA!E186</f>
        <v>16598.12</v>
      </c>
      <c r="E1163" s="1">
        <v>0</v>
      </c>
      <c r="F1163" s="1">
        <v>0</v>
      </c>
      <c r="G1163" s="2">
        <f t="shared" si="22"/>
        <v>19523.244599999998</v>
      </c>
      <c r="H1163" s="2">
        <f t="shared" si="23"/>
        <v>0.34999999999490683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705230.96</v>
      </c>
      <c r="D1165" s="1">
        <f>BILANCA!E188</f>
        <v>600654.31999999995</v>
      </c>
      <c r="E1165" s="1">
        <v>0</v>
      </c>
      <c r="F1165" s="1">
        <v>0</v>
      </c>
      <c r="G1165" s="2">
        <f t="shared" si="22"/>
        <v>346990.20719999995</v>
      </c>
      <c r="H1165" s="2">
        <f t="shared" si="23"/>
        <v>0.35999999998603016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738406.17</v>
      </c>
      <c r="D1166" s="1">
        <f>BILANCA!E189</f>
        <v>726075.75</v>
      </c>
      <c r="E1166" s="1">
        <v>0</v>
      </c>
      <c r="F1166" s="1">
        <v>0</v>
      </c>
      <c r="G1166" s="2">
        <f t="shared" si="22"/>
        <v>400872.05361</v>
      </c>
      <c r="H1166" s="2">
        <f t="shared" si="23"/>
        <v>0.42000000004190952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10881403.91</v>
      </c>
      <c r="D1183" s="1">
        <f>BILANCA!E206</f>
        <v>9535114.0800000001</v>
      </c>
      <c r="E1183" s="1">
        <v>0</v>
      </c>
      <c r="F1183" s="1">
        <v>0</v>
      </c>
      <c r="G1183" s="2">
        <f t="shared" si="22"/>
        <v>5990326.4140000008</v>
      </c>
      <c r="H1183" s="2">
        <f t="shared" si="23"/>
        <v>0.16999999992549419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10881403.91</v>
      </c>
      <c r="D1184" s="1">
        <f>BILANCA!E207</f>
        <v>9535114.0800000001</v>
      </c>
      <c r="E1184" s="1">
        <v>0</v>
      </c>
      <c r="F1184" s="1">
        <v>0</v>
      </c>
      <c r="G1184" s="2">
        <f t="shared" si="22"/>
        <v>6020278.0460700002</v>
      </c>
      <c r="H1184" s="2">
        <f t="shared" si="23"/>
        <v>0.16999999992549419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7989521.3799999999</v>
      </c>
      <c r="D1185" s="1">
        <f>BILANCA!E208</f>
        <v>7175597.5</v>
      </c>
      <c r="E1185" s="1">
        <v>0</v>
      </c>
      <c r="F1185" s="1">
        <v>0</v>
      </c>
      <c r="G1185" s="2">
        <f t="shared" si="22"/>
        <v>4512824.7087600008</v>
      </c>
      <c r="H1185" s="2">
        <f t="shared" si="23"/>
        <v>0.87999999988824129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2551227.3199999998</v>
      </c>
      <c r="D1189" s="1">
        <f>BILANCA!E212</f>
        <v>2359516.58</v>
      </c>
      <c r="E1189" s="1">
        <v>0</v>
      </c>
      <c r="F1189" s="1">
        <v>0</v>
      </c>
      <c r="G1189" s="2">
        <f t="shared" si="22"/>
        <v>1497673.65888</v>
      </c>
      <c r="H1189" s="2">
        <f t="shared" si="23"/>
        <v>0.73999999975785613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340655.21</v>
      </c>
      <c r="D1194" s="1">
        <f>BILANCA!E217</f>
        <v>0</v>
      </c>
      <c r="E1194" s="1">
        <v>0</v>
      </c>
      <c r="F1194" s="1">
        <v>0</v>
      </c>
      <c r="G1194" s="2">
        <f t="shared" si="22"/>
        <v>71878.249309999999</v>
      </c>
      <c r="H1194" s="2">
        <f t="shared" si="23"/>
        <v>0.21000000002095476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3956.92</v>
      </c>
      <c r="D1211" s="1">
        <f>BILANCA!E234</f>
        <v>3956.92</v>
      </c>
      <c r="E1211" s="1">
        <v>0</v>
      </c>
      <c r="F1211" s="1">
        <v>0</v>
      </c>
      <c r="G1211" s="2">
        <f t="shared" si="22"/>
        <v>2706.5332800000001</v>
      </c>
      <c r="H1211" s="2">
        <f t="shared" si="23"/>
        <v>0.15999999999985448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3956.92</v>
      </c>
      <c r="D1213" s="1">
        <f>BILANCA!E236</f>
        <v>3956.92</v>
      </c>
      <c r="E1213" s="1">
        <v>0</v>
      </c>
      <c r="F1213" s="1">
        <v>0</v>
      </c>
      <c r="G1213" s="2">
        <f t="shared" si="22"/>
        <v>2730.2748000000001</v>
      </c>
      <c r="H1213" s="2">
        <f t="shared" si="23"/>
        <v>0.15999999999985448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161268100.49000001</v>
      </c>
      <c r="D1214" s="1">
        <f>BILANCA!E237</f>
        <v>162601386.04999998</v>
      </c>
      <c r="E1214" s="1">
        <v>0</v>
      </c>
      <c r="F1214" s="1">
        <v>0</v>
      </c>
      <c r="G1214" s="2">
        <f t="shared" si="22"/>
        <v>112374771.56829</v>
      </c>
      <c r="H1214" s="2">
        <f t="shared" si="23"/>
        <v>0.53999999165534973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144816584</v>
      </c>
      <c r="D1215" s="1">
        <f>BILANCA!E238</f>
        <v>147895250.27999997</v>
      </c>
      <c r="E1215" s="1">
        <v>0</v>
      </c>
      <c r="F1215" s="1">
        <v>0</v>
      </c>
      <c r="G1215" s="2">
        <f t="shared" si="22"/>
        <v>102220843.61791998</v>
      </c>
      <c r="H1215" s="2">
        <f t="shared" si="23"/>
        <v>0.27999997138977051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155697987.91</v>
      </c>
      <c r="D1216" s="1">
        <f>BILANCA!E239</f>
        <v>157430364.35999998</v>
      </c>
      <c r="E1216" s="1">
        <v>0</v>
      </c>
      <c r="F1216" s="1">
        <v>0</v>
      </c>
      <c r="G1216" s="2">
        <f t="shared" si="22"/>
        <v>109640180.97479001</v>
      </c>
      <c r="H1216" s="2">
        <f t="shared" si="23"/>
        <v>0.44999998807907104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139826276.03999999</v>
      </c>
      <c r="D1217" s="1">
        <f>BILANCA!E240</f>
        <v>141315330.66</v>
      </c>
      <c r="E1217" s="1">
        <v>0</v>
      </c>
      <c r="F1217" s="1">
        <v>0</v>
      </c>
      <c r="G1217" s="2">
        <f t="shared" si="22"/>
        <v>98854923.342240006</v>
      </c>
      <c r="H1217" s="2">
        <f t="shared" si="23"/>
        <v>0.37999999523162842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15871711.869999999</v>
      </c>
      <c r="D1218" s="1">
        <f>BILANCA!E241</f>
        <v>16115033.699999999</v>
      </c>
      <c r="E1218" s="1">
        <v>0</v>
      </c>
      <c r="F1218" s="1">
        <v>0</v>
      </c>
      <c r="G1218" s="2">
        <f t="shared" si="22"/>
        <v>11303918.128449999</v>
      </c>
      <c r="H1218" s="2">
        <f t="shared" si="23"/>
        <v>0.43000000156462193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10881403.91</v>
      </c>
      <c r="D1219" s="1">
        <f>BILANCA!E242</f>
        <v>9535114.0800000001</v>
      </c>
      <c r="E1219" s="1">
        <v>0</v>
      </c>
      <c r="F1219" s="1">
        <v>0</v>
      </c>
      <c r="G1219" s="2">
        <f t="shared" si="22"/>
        <v>7068585.1685199998</v>
      </c>
      <c r="H1219" s="2">
        <f t="shared" si="23"/>
        <v>0.16999999992549419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10881403.91</v>
      </c>
      <c r="D1220" s="1">
        <f>BILANCA!E243</f>
        <v>9535114.0800000001</v>
      </c>
      <c r="E1220" s="1">
        <v>0</v>
      </c>
      <c r="F1220" s="1">
        <v>0</v>
      </c>
      <c r="G1220" s="2">
        <f t="shared" si="22"/>
        <v>7098536.8005899992</v>
      </c>
      <c r="H1220" s="2">
        <f t="shared" si="23"/>
        <v>0.16999999992549419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12722757.130000001</v>
      </c>
      <c r="D1222" s="1">
        <f>BILANCA!E245</f>
        <v>12041209.18</v>
      </c>
      <c r="E1222" s="1">
        <v>0</v>
      </c>
      <c r="F1222" s="1">
        <v>0</v>
      </c>
      <c r="G1222" s="2">
        <f t="shared" si="22"/>
        <v>8796436.9421099983</v>
      </c>
      <c r="H1222" s="2">
        <f t="shared" si="23"/>
        <v>0.31000000052154064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14035142.940000001</v>
      </c>
      <c r="D1223" s="1">
        <f>BILANCA!E246</f>
        <v>13428901.689999999</v>
      </c>
      <c r="E1223" s="1">
        <v>0</v>
      </c>
      <c r="F1223" s="1">
        <v>0</v>
      </c>
      <c r="G1223" s="2">
        <f t="shared" si="22"/>
        <v>9814307.116799999</v>
      </c>
      <c r="H1223" s="2">
        <f t="shared" si="23"/>
        <v>0.36999999918043613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8412857.3900000006</v>
      </c>
      <c r="D1224" s="1">
        <f>BILANCA!E247</f>
        <v>13315075.34</v>
      </c>
      <c r="E1224" s="1">
        <v>0</v>
      </c>
      <c r="F1224" s="1">
        <v>0</v>
      </c>
      <c r="G1224" s="2">
        <f t="shared" si="22"/>
        <v>8445364.9448699988</v>
      </c>
      <c r="H1224" s="2">
        <f t="shared" si="23"/>
        <v>0.73000000044703484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5622285.5499999998</v>
      </c>
      <c r="D1225" s="1">
        <f>BILANCA!E248</f>
        <v>113826.35</v>
      </c>
      <c r="E1225" s="1">
        <v>0</v>
      </c>
      <c r="F1225" s="1">
        <v>0</v>
      </c>
      <c r="G1225" s="2">
        <f t="shared" si="22"/>
        <v>1415685.0564999999</v>
      </c>
      <c r="H1225" s="2">
        <f t="shared" si="23"/>
        <v>0.80000000019208528</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1312385.81</v>
      </c>
      <c r="D1227" s="1">
        <f>BILANCA!E250</f>
        <v>1387692.51</v>
      </c>
      <c r="E1227" s="1">
        <v>0</v>
      </c>
      <c r="F1227" s="1">
        <v>0</v>
      </c>
      <c r="G1227" s="2">
        <f t="shared" si="22"/>
        <v>997416.08251999994</v>
      </c>
      <c r="H1227" s="2">
        <f t="shared" si="23"/>
        <v>0.67999999993480742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1312385.81</v>
      </c>
      <c r="D1230" s="1">
        <f>BILANCA!E253</f>
        <v>1387692.51</v>
      </c>
      <c r="E1230" s="1">
        <v>0</v>
      </c>
      <c r="F1230" s="1">
        <v>0</v>
      </c>
      <c r="G1230" s="2">
        <f t="shared" si="22"/>
        <v>1009679.39501</v>
      </c>
      <c r="H1230" s="2">
        <f t="shared" si="23"/>
        <v>0.67999999993480742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3613322.56</v>
      </c>
      <c r="D1232" s="1">
        <f>BILANCA!E255</f>
        <v>2605589.08</v>
      </c>
      <c r="E1232" s="1">
        <v>0</v>
      </c>
      <c r="F1232" s="1">
        <v>0</v>
      </c>
      <c r="G1232" s="2">
        <f t="shared" si="22"/>
        <v>2197300.6792800003</v>
      </c>
      <c r="H1232" s="2">
        <f t="shared" si="23"/>
        <v>0.52000000001862645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115436.8</v>
      </c>
      <c r="D1233" s="1">
        <f>BILANCA!E256</f>
        <v>59337.51</v>
      </c>
      <c r="E1233" s="1">
        <v>0</v>
      </c>
      <c r="F1233" s="1">
        <v>0</v>
      </c>
      <c r="G1233" s="2">
        <f t="shared" si="22"/>
        <v>58527.955000000002</v>
      </c>
      <c r="H1233" s="2">
        <f t="shared" si="23"/>
        <v>0.68999999999505235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44972346.409999996</v>
      </c>
      <c r="D1236" s="1">
        <f>BILANCA!E259</f>
        <v>45530263.43</v>
      </c>
      <c r="E1236" s="1">
        <v>0</v>
      </c>
      <c r="F1236" s="1">
        <v>0</v>
      </c>
      <c r="G1236" s="2">
        <f t="shared" si="22"/>
        <v>34416316.937309995</v>
      </c>
      <c r="H1236" s="2">
        <f t="shared" si="23"/>
        <v>0.83999999612569809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44972346.409999996</v>
      </c>
      <c r="D1237" s="1">
        <f>BILANCA!E260</f>
        <v>45530263.43</v>
      </c>
      <c r="E1237" s="1">
        <v>0</v>
      </c>
      <c r="F1237" s="1">
        <v>0</v>
      </c>
      <c r="G1237" s="2">
        <f t="shared" si="22"/>
        <v>34552349.81058</v>
      </c>
      <c r="H1237" s="2">
        <f t="shared" si="23"/>
        <v>0.83999999612569809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7731156.4900000002</v>
      </c>
      <c r="D1240" s="1">
        <f>BILANCA!E264</f>
        <v>8165912.9100000001</v>
      </c>
      <c r="E1240" s="1">
        <v>0</v>
      </c>
      <c r="F1240" s="1">
        <v>0</v>
      </c>
      <c r="G1240" s="2">
        <f t="shared" si="22"/>
        <v>6184186.4536700007</v>
      </c>
      <c r="H1240" s="2">
        <f t="shared" si="23"/>
        <v>0.58000000007450581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1395822.1</v>
      </c>
      <c r="D1241" s="1">
        <f>BILANCA!E265</f>
        <v>290701.96999999997</v>
      </c>
      <c r="E1241" s="1">
        <v>0</v>
      </c>
      <c r="F1241" s="1">
        <v>0</v>
      </c>
      <c r="G1241" s="2">
        <f t="shared" si="22"/>
        <v>510124.31832000008</v>
      </c>
      <c r="H1241" s="2">
        <f t="shared" si="23"/>
        <v>0.13000000012107193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449649.54</v>
      </c>
      <c r="D1242" s="1">
        <f>BILANCA!E266</f>
        <v>153097.21</v>
      </c>
      <c r="E1242" s="1">
        <v>0</v>
      </c>
      <c r="F1242" s="1">
        <v>0</v>
      </c>
      <c r="G1242" s="2">
        <f t="shared" ref="G1242:G1479" si="24">B1242/1000*C1242+B1242/500*D1242</f>
        <v>195763.58564</v>
      </c>
      <c r="H1242" s="2">
        <f t="shared" si="23"/>
        <v>0.67000000001280569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14884.98</v>
      </c>
      <c r="D1243" s="1">
        <f>BILANCA!E267</f>
        <v>258798.19</v>
      </c>
      <c r="E1243" s="1">
        <v>0</v>
      </c>
      <c r="F1243" s="1">
        <v>0</v>
      </c>
      <c r="G1243" s="2">
        <f t="shared" si="24"/>
        <v>138445.15359999999</v>
      </c>
      <c r="H1243" s="2">
        <f t="shared" si="23"/>
        <v>0.21000000000276486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76040.899999999994</v>
      </c>
      <c r="D1244" s="1">
        <f>BILANCA!E268</f>
        <v>87525.68</v>
      </c>
      <c r="E1244" s="1">
        <v>0</v>
      </c>
      <c r="F1244" s="1">
        <v>0</v>
      </c>
      <c r="G1244" s="2">
        <f t="shared" si="24"/>
        <v>65535.079859999998</v>
      </c>
      <c r="H1244" s="2">
        <f t="shared" si="23"/>
        <v>0.42000000001280569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2211.54</v>
      </c>
      <c r="D1245" s="1">
        <f>BILANCA!E269</f>
        <v>19491.52</v>
      </c>
      <c r="E1245" s="1">
        <v>0</v>
      </c>
      <c r="F1245" s="1">
        <v>0</v>
      </c>
      <c r="G1245" s="2">
        <f t="shared" si="24"/>
        <v>10792.979960000001</v>
      </c>
      <c r="H1245" s="2">
        <f t="shared" si="23"/>
        <v>0.93999999999959982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132120.13</v>
      </c>
      <c r="D1247" s="1">
        <f>BILANCA!E271</f>
        <v>155775.54</v>
      </c>
      <c r="E1247" s="1">
        <v>0</v>
      </c>
      <c r="F1247" s="1">
        <v>0</v>
      </c>
      <c r="G1247" s="2">
        <f t="shared" si="24"/>
        <v>117129.19944000003</v>
      </c>
      <c r="H1247" s="2">
        <f t="shared" si="23"/>
        <v>0.58999999999650754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239178.91</v>
      </c>
      <c r="D1263" s="1">
        <f>BILANCA!E287</f>
        <v>213574.27</v>
      </c>
      <c r="E1263" s="1">
        <v>0</v>
      </c>
      <c r="F1263" s="1">
        <v>0</v>
      </c>
      <c r="G1263" s="2">
        <f t="shared" si="24"/>
        <v>186571.68600000002</v>
      </c>
      <c r="H1263" s="2">
        <f t="shared" si="23"/>
        <v>0.35999999998603016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2117379.36</v>
      </c>
      <c r="D1264" s="1">
        <f>BILANCA!E288</f>
        <v>2502632.2599999998</v>
      </c>
      <c r="E1264" s="1">
        <v>0</v>
      </c>
      <c r="F1264" s="1">
        <v>0</v>
      </c>
      <c r="G1264" s="2">
        <f t="shared" si="24"/>
        <v>2001462.93028</v>
      </c>
      <c r="H1264" s="2">
        <f t="shared" si="23"/>
        <v>0.61999999964609742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19178.580000000002</v>
      </c>
      <c r="D1265" s="1">
        <f>BILANCA!E289</f>
        <v>63539.61</v>
      </c>
      <c r="E1265" s="1">
        <v>0</v>
      </c>
      <c r="F1265" s="1">
        <v>0</v>
      </c>
      <c r="G1265" s="2">
        <f t="shared" si="24"/>
        <v>41244.699599999993</v>
      </c>
      <c r="H1265" s="2">
        <f t="shared" si="23"/>
        <v>0.80999999999767169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719227.59</v>
      </c>
      <c r="D1266" s="1">
        <f>BILANCA!E290</f>
        <v>662536.14</v>
      </c>
      <c r="E1266" s="1">
        <v>0</v>
      </c>
      <c r="F1266" s="1">
        <v>0</v>
      </c>
      <c r="G1266" s="2">
        <f t="shared" si="24"/>
        <v>578536.86320999998</v>
      </c>
      <c r="H1266" s="2">
        <f t="shared" si="23"/>
        <v>0.55000000004656613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14746.98</v>
      </c>
      <c r="D1269" s="1">
        <f>BILANCA!E293</f>
        <v>0</v>
      </c>
      <c r="E1269" s="1">
        <v>0</v>
      </c>
      <c r="F1269" s="1">
        <v>0</v>
      </c>
      <c r="G1269" s="2">
        <f t="shared" si="24"/>
        <v>4217.6362799999997</v>
      </c>
      <c r="H1269" s="2">
        <f t="shared" si="23"/>
        <v>2.0000000000436557E-2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10866656.93</v>
      </c>
      <c r="D1270" s="1">
        <f>BILANCA!E294</f>
        <v>9535114.0800000001</v>
      </c>
      <c r="E1270" s="1">
        <v>0</v>
      </c>
      <c r="F1270" s="1">
        <v>0</v>
      </c>
      <c r="G1270" s="2">
        <f t="shared" si="24"/>
        <v>8591886.020829998</v>
      </c>
      <c r="H1270" s="2">
        <f t="shared" si="23"/>
        <v>0.15000000037252903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3049.75</v>
      </c>
      <c r="E1271" s="1">
        <v>0</v>
      </c>
      <c r="F1271" s="1">
        <v>0</v>
      </c>
      <c r="G1271" s="2">
        <f t="shared" si="24"/>
        <v>1756.6559999999999</v>
      </c>
      <c r="H1271" s="2">
        <f t="shared" si="23"/>
        <v>0.25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74800.34</v>
      </c>
      <c r="D1273" s="1">
        <f>BILANCA!E297</f>
        <v>222132.19</v>
      </c>
      <c r="E1273" s="1">
        <v>0</v>
      </c>
      <c r="F1273" s="1">
        <v>0</v>
      </c>
      <c r="G1273" s="2">
        <f t="shared" si="24"/>
        <v>150528.76879999999</v>
      </c>
      <c r="H1273" s="2">
        <f t="shared" si="23"/>
        <v>0.52999999999883585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212211.97</v>
      </c>
      <c r="D1274" s="1">
        <f>BILANCA!E298</f>
        <v>38428.54</v>
      </c>
      <c r="E1274" s="1">
        <v>0</v>
      </c>
      <c r="F1274" s="1">
        <v>0</v>
      </c>
      <c r="G1274" s="2">
        <f t="shared" si="24"/>
        <v>84119.093549999991</v>
      </c>
      <c r="H1274" s="2">
        <f t="shared" si="23"/>
        <v>0.48999999999796273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31606.17</v>
      </c>
      <c r="D1275" s="1">
        <f>BILANCA!E299</f>
        <v>85858.4</v>
      </c>
      <c r="E1275" s="1">
        <v>0</v>
      </c>
      <c r="F1275" s="1">
        <v>0</v>
      </c>
      <c r="G1275" s="2">
        <f t="shared" si="24"/>
        <v>59370.307239999995</v>
      </c>
      <c r="H1275" s="2">
        <f t="shared" si="23"/>
        <v>0.569999999992433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66141.62</v>
      </c>
      <c r="D1278" s="1">
        <f>BILANCA!E302</f>
        <v>64801.31</v>
      </c>
      <c r="E1278" s="1">
        <v>0</v>
      </c>
      <c r="F1278" s="1">
        <v>0</v>
      </c>
      <c r="G1278" s="2">
        <f t="shared" si="24"/>
        <v>57744.550799999997</v>
      </c>
      <c r="H1278" s="2">
        <f t="shared" si="23"/>
        <v>0.69000000000232831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3396541.12</v>
      </c>
      <c r="D1299" s="6">
        <f>'RAS-funkcijski'!E5</f>
        <v>4025510.63</v>
      </c>
      <c r="E1299" s="6">
        <v>0</v>
      </c>
      <c r="F1299" s="6">
        <v>0</v>
      </c>
      <c r="G1299" s="7">
        <f t="shared" si="24"/>
        <v>11447.562379999999</v>
      </c>
      <c r="H1299" s="7">
        <f t="shared" si="23"/>
        <v>0.49000000022351742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197271</v>
      </c>
      <c r="D1300" s="1">
        <f>'RAS-funkcijski'!E6</f>
        <v>256749.5</v>
      </c>
      <c r="E1300" s="1">
        <v>0</v>
      </c>
      <c r="F1300" s="1">
        <v>0</v>
      </c>
      <c r="G1300" s="2">
        <f t="shared" si="24"/>
        <v>1421.54</v>
      </c>
      <c r="H1300" s="2">
        <f t="shared" si="23"/>
        <v>0.5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85291</v>
      </c>
      <c r="D1301" s="1">
        <f>'RAS-funkcijski'!E7</f>
        <v>113898.64</v>
      </c>
      <c r="E1301" s="1">
        <v>0</v>
      </c>
      <c r="F1301" s="1">
        <v>0</v>
      </c>
      <c r="G1301" s="2">
        <f t="shared" si="24"/>
        <v>939.26484000000005</v>
      </c>
      <c r="H1301" s="2">
        <f t="shared" si="23"/>
        <v>0.36000000000058208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111980</v>
      </c>
      <c r="D1302" s="1">
        <f>'RAS-funkcijski'!E8</f>
        <v>142850.85999999999</v>
      </c>
      <c r="E1302" s="1">
        <v>0</v>
      </c>
      <c r="F1302" s="1">
        <v>0</v>
      </c>
      <c r="G1302" s="2">
        <f t="shared" si="24"/>
        <v>1590.7268799999999</v>
      </c>
      <c r="H1302" s="2">
        <f t="shared" si="23"/>
        <v>0.14000000001396984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2363960.12</v>
      </c>
      <c r="D1307" s="1">
        <f>'RAS-funkcijski'!E13</f>
        <v>2806327.48</v>
      </c>
      <c r="E1307" s="1">
        <v>0</v>
      </c>
      <c r="F1307" s="1">
        <v>0</v>
      </c>
      <c r="G1307" s="2">
        <f t="shared" si="24"/>
        <v>71789.53572</v>
      </c>
      <c r="H1307" s="2">
        <f t="shared" si="23"/>
        <v>0.60000000009313226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1893260</v>
      </c>
      <c r="D1308" s="1">
        <f>'RAS-funkcijski'!E14</f>
        <v>2131910.6</v>
      </c>
      <c r="E1308" s="1">
        <v>0</v>
      </c>
      <c r="F1308" s="1">
        <v>0</v>
      </c>
      <c r="G1308" s="2">
        <f t="shared" si="24"/>
        <v>61570.812000000005</v>
      </c>
      <c r="H1308" s="2">
        <f t="shared" si="23"/>
        <v>0.39999999990686774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470700.12</v>
      </c>
      <c r="D1310" s="1">
        <f>'RAS-funkcijski'!E16</f>
        <v>674416.88</v>
      </c>
      <c r="E1310" s="1">
        <v>0</v>
      </c>
      <c r="F1310" s="1">
        <v>0</v>
      </c>
      <c r="G1310" s="2">
        <f t="shared" si="24"/>
        <v>21834.406559999999</v>
      </c>
      <c r="H1310" s="2">
        <f t="shared" si="23"/>
        <v>0.23999999999068677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161769</v>
      </c>
      <c r="D1312" s="1">
        <f>'RAS-funkcijski'!E18</f>
        <v>136827.72</v>
      </c>
      <c r="E1312" s="1">
        <v>0</v>
      </c>
      <c r="F1312" s="1">
        <v>0</v>
      </c>
      <c r="G1312" s="2">
        <f t="shared" si="24"/>
        <v>6095.9421600000005</v>
      </c>
      <c r="H1312" s="2">
        <f t="shared" si="23"/>
        <v>0.27999999999883585</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544410</v>
      </c>
      <c r="D1313" s="1">
        <f>'RAS-funkcijski'!E19</f>
        <v>707121.51</v>
      </c>
      <c r="E1313" s="1">
        <v>0</v>
      </c>
      <c r="F1313" s="1">
        <v>0</v>
      </c>
      <c r="G1313" s="2">
        <f t="shared" si="24"/>
        <v>29379.795299999998</v>
      </c>
      <c r="H1313" s="2">
        <f t="shared" si="23"/>
        <v>0.48999999999068677</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129131</v>
      </c>
      <c r="D1314" s="1">
        <f>'RAS-funkcijski'!E20</f>
        <v>118484.42</v>
      </c>
      <c r="E1314" s="1">
        <v>0</v>
      </c>
      <c r="F1314" s="1">
        <v>0</v>
      </c>
      <c r="G1314" s="2">
        <f t="shared" si="24"/>
        <v>5857.5974399999996</v>
      </c>
      <c r="H1314" s="2">
        <f t="shared" si="23"/>
        <v>0.41999999999825377</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1065678.04</v>
      </c>
      <c r="D1322" s="1">
        <f>'RAS-funkcijski'!E28</f>
        <v>1370999.7200000002</v>
      </c>
      <c r="E1322" s="1">
        <v>0</v>
      </c>
      <c r="F1322" s="1">
        <v>0</v>
      </c>
      <c r="G1322" s="2">
        <f t="shared" si="24"/>
        <v>91384.259520000007</v>
      </c>
      <c r="H1322" s="2">
        <f t="shared" si="23"/>
        <v>0.31999999983236194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17426</v>
      </c>
      <c r="D1323" s="1">
        <f>'RAS-funkcijski'!E29</f>
        <v>32680</v>
      </c>
      <c r="E1323" s="1">
        <v>0</v>
      </c>
      <c r="F1323" s="1">
        <v>0</v>
      </c>
      <c r="G1323" s="2">
        <f t="shared" si="24"/>
        <v>2069.65</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1015861.04</v>
      </c>
      <c r="D1324" s="1">
        <f>'RAS-funkcijski'!E30</f>
        <v>1249731.8700000001</v>
      </c>
      <c r="E1324" s="1">
        <v>0</v>
      </c>
      <c r="F1324" s="1">
        <v>0</v>
      </c>
      <c r="G1324" s="2">
        <f t="shared" si="24"/>
        <v>91398.444279999996</v>
      </c>
      <c r="H1324" s="2">
        <f t="shared" si="23"/>
        <v>0.16999999992549419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28409</v>
      </c>
      <c r="D1327" s="1">
        <f>'RAS-funkcijski'!E33</f>
        <v>84587.85</v>
      </c>
      <c r="E1327" s="1">
        <v>0</v>
      </c>
      <c r="F1327" s="1">
        <v>0</v>
      </c>
      <c r="G1327" s="2">
        <f t="shared" si="24"/>
        <v>5729.9563000000007</v>
      </c>
      <c r="H1327" s="2">
        <f t="shared" si="23"/>
        <v>0.14999999999417923</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3982</v>
      </c>
      <c r="D1328" s="1">
        <f>'RAS-funkcijski'!E34</f>
        <v>4000</v>
      </c>
      <c r="E1328" s="1">
        <v>0</v>
      </c>
      <c r="F1328" s="1">
        <v>0</v>
      </c>
      <c r="G1328" s="2">
        <f t="shared" si="24"/>
        <v>359.46</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2704008</v>
      </c>
      <c r="D1329" s="1">
        <f>'RAS-funkcijski'!E35</f>
        <v>3106647.25</v>
      </c>
      <c r="E1329" s="1">
        <v>0</v>
      </c>
      <c r="F1329" s="1">
        <v>0</v>
      </c>
      <c r="G1329" s="2">
        <f t="shared" si="24"/>
        <v>276436.3775</v>
      </c>
      <c r="H1329" s="2">
        <f t="shared" si="23"/>
        <v>0.25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93199</v>
      </c>
      <c r="D1330" s="1">
        <f>'RAS-funkcijski'!E36</f>
        <v>81870.44</v>
      </c>
      <c r="E1330" s="1">
        <v>0</v>
      </c>
      <c r="F1330" s="1">
        <v>0</v>
      </c>
      <c r="G1330" s="2">
        <f t="shared" si="24"/>
        <v>8222.0761600000005</v>
      </c>
      <c r="H1330" s="2">
        <f t="shared" si="23"/>
        <v>0.44000000000232831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93199</v>
      </c>
      <c r="D1331" s="1">
        <f>'RAS-funkcijski'!E37</f>
        <v>81870.44</v>
      </c>
      <c r="E1331" s="1">
        <v>0</v>
      </c>
      <c r="F1331" s="1">
        <v>0</v>
      </c>
      <c r="G1331" s="2">
        <f t="shared" si="24"/>
        <v>8479.0160400000004</v>
      </c>
      <c r="H1331" s="2">
        <f t="shared" si="23"/>
        <v>0.44000000000232831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46707</v>
      </c>
      <c r="D1333" s="1">
        <f>'RAS-funkcijski'!E39</f>
        <v>206162.31000000003</v>
      </c>
      <c r="E1333" s="1">
        <v>0</v>
      </c>
      <c r="F1333" s="1">
        <v>0</v>
      </c>
      <c r="G1333" s="2">
        <f t="shared" si="24"/>
        <v>16066.106700000004</v>
      </c>
      <c r="H1333" s="2">
        <f t="shared" si="23"/>
        <v>0.31000000002677552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45011</v>
      </c>
      <c r="D1334" s="1">
        <f>'RAS-funkcijski'!E40</f>
        <v>203594.14</v>
      </c>
      <c r="E1334" s="1">
        <v>0</v>
      </c>
      <c r="F1334" s="1">
        <v>0</v>
      </c>
      <c r="G1334" s="2">
        <f t="shared" si="24"/>
        <v>16279.174080000001</v>
      </c>
      <c r="H1334" s="2">
        <f t="shared" si="23"/>
        <v>0.14000000001396984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1696</v>
      </c>
      <c r="D1336" s="1">
        <f>'RAS-funkcijski'!E42</f>
        <v>2568.17</v>
      </c>
      <c r="E1336" s="1">
        <v>0</v>
      </c>
      <c r="F1336" s="1">
        <v>0</v>
      </c>
      <c r="G1336" s="2">
        <f t="shared" si="24"/>
        <v>259.62891999999999</v>
      </c>
      <c r="H1336" s="2">
        <f t="shared" si="23"/>
        <v>0.17000000000007276</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2524737</v>
      </c>
      <c r="D1348" s="1">
        <f>'RAS-funkcijski'!E54</f>
        <v>2748225.18</v>
      </c>
      <c r="E1348" s="1">
        <v>0</v>
      </c>
      <c r="F1348" s="1">
        <v>0</v>
      </c>
      <c r="G1348" s="2">
        <f t="shared" si="24"/>
        <v>401059.36800000002</v>
      </c>
      <c r="H1348" s="2">
        <f t="shared" si="27"/>
        <v>0.18000000016763806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2524737</v>
      </c>
      <c r="D1349" s="1">
        <f>'RAS-funkcijski'!E55</f>
        <v>2748225.18</v>
      </c>
      <c r="E1349" s="1">
        <v>0</v>
      </c>
      <c r="F1349" s="1">
        <v>0</v>
      </c>
      <c r="G1349" s="2">
        <f t="shared" si="24"/>
        <v>409080.55536</v>
      </c>
      <c r="H1349" s="2">
        <f t="shared" si="27"/>
        <v>0.18000000016763806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39365</v>
      </c>
      <c r="D1368" s="1">
        <f>'RAS-funkcijski'!E74</f>
        <v>70389.320000000007</v>
      </c>
      <c r="E1368" s="1">
        <v>0</v>
      </c>
      <c r="F1368" s="1">
        <v>0</v>
      </c>
      <c r="G1368" s="2">
        <f t="shared" si="24"/>
        <v>12610.054800000002</v>
      </c>
      <c r="H1368" s="2">
        <f t="shared" si="27"/>
        <v>0.32000000000698492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1596658</v>
      </c>
      <c r="D1369" s="1">
        <f>'RAS-funkcijski'!E75</f>
        <v>1449253.6</v>
      </c>
      <c r="E1369" s="1">
        <v>0</v>
      </c>
      <c r="F1369" s="1">
        <v>0</v>
      </c>
      <c r="G1369" s="2">
        <f t="shared" si="24"/>
        <v>319156.7292</v>
      </c>
      <c r="H1369" s="2">
        <f t="shared" si="27"/>
        <v>0.39999999990686774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787898</v>
      </c>
      <c r="D1370" s="1">
        <f>'RAS-funkcijski'!E76</f>
        <v>756570.43</v>
      </c>
      <c r="E1370" s="1">
        <v>0</v>
      </c>
      <c r="F1370" s="1">
        <v>0</v>
      </c>
      <c r="G1370" s="2">
        <f t="shared" si="24"/>
        <v>165674.79791999998</v>
      </c>
      <c r="H1370" s="2">
        <f t="shared" si="27"/>
        <v>0.43000000005122274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573333</v>
      </c>
      <c r="D1371" s="1">
        <f>'RAS-funkcijski'!E77</f>
        <v>271071.78999999998</v>
      </c>
      <c r="E1371" s="1">
        <v>0</v>
      </c>
      <c r="F1371" s="1">
        <v>0</v>
      </c>
      <c r="G1371" s="2">
        <f t="shared" si="24"/>
        <v>81429.790339999978</v>
      </c>
      <c r="H1371" s="2">
        <f t="shared" si="27"/>
        <v>0.21000000002095476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18966</v>
      </c>
      <c r="D1372" s="1">
        <f>'RAS-funkcijski'!E78</f>
        <v>29578.57</v>
      </c>
      <c r="E1372" s="1">
        <v>0</v>
      </c>
      <c r="F1372" s="1">
        <v>0</v>
      </c>
      <c r="G1372" s="2">
        <f t="shared" si="24"/>
        <v>5781.1123599999992</v>
      </c>
      <c r="H1372" s="2">
        <f t="shared" si="27"/>
        <v>0.43000000000029104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39816</v>
      </c>
      <c r="D1373" s="1">
        <f>'RAS-funkcijski'!E79</f>
        <v>39816.839999999997</v>
      </c>
      <c r="E1373" s="1">
        <v>0</v>
      </c>
      <c r="F1373" s="1">
        <v>0</v>
      </c>
      <c r="G1373" s="2">
        <f t="shared" si="24"/>
        <v>8958.7259999999987</v>
      </c>
      <c r="H1373" s="2">
        <f t="shared" si="27"/>
        <v>0.16000000000349246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176645</v>
      </c>
      <c r="D1375" s="1">
        <f>'RAS-funkcijski'!E81</f>
        <v>352215.97</v>
      </c>
      <c r="E1375" s="1">
        <v>0</v>
      </c>
      <c r="F1375" s="1">
        <v>0</v>
      </c>
      <c r="G1375" s="2">
        <f t="shared" si="24"/>
        <v>67842.924379999997</v>
      </c>
      <c r="H1375" s="2">
        <f t="shared" si="27"/>
        <v>3.0000000027939677E-2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3290581</v>
      </c>
      <c r="D1376" s="1">
        <f>'RAS-funkcijski'!E82</f>
        <v>3404934.6500000004</v>
      </c>
      <c r="E1376" s="1">
        <v>0</v>
      </c>
      <c r="F1376" s="1">
        <v>0</v>
      </c>
      <c r="G1376" s="2">
        <f t="shared" si="24"/>
        <v>787835.12340000004</v>
      </c>
      <c r="H1376" s="2">
        <f t="shared" si="27"/>
        <v>0.34999999962747097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81691</v>
      </c>
      <c r="D1377" s="1">
        <f>'RAS-funkcijski'!E83</f>
        <v>214280.54</v>
      </c>
      <c r="E1377" s="1">
        <v>0</v>
      </c>
      <c r="F1377" s="1">
        <v>0</v>
      </c>
      <c r="G1377" s="2">
        <f t="shared" si="24"/>
        <v>40309.914320000003</v>
      </c>
      <c r="H1377" s="2">
        <f t="shared" si="27"/>
        <v>0.45999999999185093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2307154</v>
      </c>
      <c r="D1378" s="1">
        <f>'RAS-funkcijski'!E84</f>
        <v>1947918.71</v>
      </c>
      <c r="E1378" s="1">
        <v>0</v>
      </c>
      <c r="F1378" s="1">
        <v>0</v>
      </c>
      <c r="G1378" s="2">
        <f t="shared" si="24"/>
        <v>496239.31359999999</v>
      </c>
      <c r="H1378" s="2">
        <f t="shared" si="27"/>
        <v>0.2900000000372529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865180</v>
      </c>
      <c r="D1380" s="1">
        <f>'RAS-funkcijski'!E86</f>
        <v>1190756.82</v>
      </c>
      <c r="E1380" s="1">
        <v>0</v>
      </c>
      <c r="F1380" s="1">
        <v>0</v>
      </c>
      <c r="G1380" s="2">
        <f t="shared" si="24"/>
        <v>266228.87848000001</v>
      </c>
      <c r="H1380" s="2">
        <f t="shared" si="27"/>
        <v>0.17999999993480742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36556</v>
      </c>
      <c r="D1382" s="1">
        <f>'RAS-funkcijski'!E88</f>
        <v>51978.58</v>
      </c>
      <c r="E1382" s="1">
        <v>0</v>
      </c>
      <c r="F1382" s="1">
        <v>0</v>
      </c>
      <c r="G1382" s="2">
        <f t="shared" si="24"/>
        <v>11803.105440000001</v>
      </c>
      <c r="H1382" s="2">
        <f t="shared" si="27"/>
        <v>0.41999999999825377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372692</v>
      </c>
      <c r="D1383" s="1">
        <f>'RAS-funkcijski'!E89</f>
        <v>217610.47</v>
      </c>
      <c r="E1383" s="1">
        <v>0</v>
      </c>
      <c r="F1383" s="1">
        <v>0</v>
      </c>
      <c r="G1383" s="2">
        <f t="shared" si="24"/>
        <v>68672.599900000001</v>
      </c>
      <c r="H1383" s="2">
        <f t="shared" si="27"/>
        <v>0.47000000000116415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110562</v>
      </c>
      <c r="D1399" s="1">
        <f>'RAS-funkcijski'!E105</f>
        <v>104960.61</v>
      </c>
      <c r="E1399" s="1">
        <v>0</v>
      </c>
      <c r="F1399" s="1">
        <v>0</v>
      </c>
      <c r="G1399" s="2">
        <f t="shared" si="24"/>
        <v>32368.805220000002</v>
      </c>
      <c r="H1399" s="2">
        <f t="shared" si="27"/>
        <v>0.38999999999941792</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262130</v>
      </c>
      <c r="D1400" s="1">
        <f>'RAS-funkcijski'!E106</f>
        <v>112649.86</v>
      </c>
      <c r="E1400" s="1">
        <v>0</v>
      </c>
      <c r="F1400" s="1">
        <v>0</v>
      </c>
      <c r="G1400" s="2">
        <f t="shared" si="24"/>
        <v>49717.831439999994</v>
      </c>
      <c r="H1400" s="2">
        <f t="shared" si="27"/>
        <v>0.13999999999941792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4093529.5300000003</v>
      </c>
      <c r="D1401" s="1">
        <f>'RAS-funkcijski'!E107</f>
        <v>5383957.6700000009</v>
      </c>
      <c r="E1401" s="1">
        <v>0</v>
      </c>
      <c r="F1401" s="1">
        <v>0</v>
      </c>
      <c r="G1401" s="2">
        <f t="shared" si="24"/>
        <v>1530728.8216100002</v>
      </c>
      <c r="H1401" s="2">
        <f t="shared" si="27"/>
        <v>0.79999999888241291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1958757</v>
      </c>
      <c r="D1402" s="1">
        <f>'RAS-funkcijski'!E108</f>
        <v>2288230.54</v>
      </c>
      <c r="E1402" s="1">
        <v>0</v>
      </c>
      <c r="F1402" s="1">
        <v>0</v>
      </c>
      <c r="G1402" s="2">
        <f t="shared" si="24"/>
        <v>679662.68032000004</v>
      </c>
      <c r="H1402" s="2">
        <f t="shared" si="27"/>
        <v>0.4599999999627471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1843513.53</v>
      </c>
      <c r="D1403" s="1">
        <f>'RAS-funkcijski'!E109</f>
        <v>2705046.33</v>
      </c>
      <c r="E1403" s="1">
        <v>0</v>
      </c>
      <c r="F1403" s="1">
        <v>0</v>
      </c>
      <c r="G1403" s="2">
        <f t="shared" si="24"/>
        <v>761628.64994999999</v>
      </c>
      <c r="H1403" s="2">
        <f t="shared" si="27"/>
        <v>0.80000000004656613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3714</v>
      </c>
      <c r="D1405" s="1">
        <f>'RAS-funkcijski'!E111</f>
        <v>3720</v>
      </c>
      <c r="E1405" s="1">
        <v>0</v>
      </c>
      <c r="F1405" s="1">
        <v>0</v>
      </c>
      <c r="G1405" s="2">
        <f t="shared" si="24"/>
        <v>1193.4780000000001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99696</v>
      </c>
      <c r="D1406" s="1">
        <f>'RAS-funkcijski'!E112</f>
        <v>151344.60999999999</v>
      </c>
      <c r="E1406" s="1">
        <v>0</v>
      </c>
      <c r="F1406" s="1">
        <v>0</v>
      </c>
      <c r="G1406" s="2">
        <f t="shared" si="24"/>
        <v>43457.603759999998</v>
      </c>
      <c r="H1406" s="2">
        <f t="shared" si="27"/>
        <v>0.39000000001396984</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187849</v>
      </c>
      <c r="D1407" s="1">
        <f>'RAS-funkcijski'!E113</f>
        <v>235616.19</v>
      </c>
      <c r="E1407" s="1">
        <v>0</v>
      </c>
      <c r="F1407" s="1">
        <v>0</v>
      </c>
      <c r="G1407" s="2">
        <f t="shared" si="24"/>
        <v>71839.870420000007</v>
      </c>
      <c r="H1407" s="2">
        <f t="shared" si="27"/>
        <v>0.19000000000232831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10040553.57</v>
      </c>
      <c r="D1408" s="1">
        <f>'RAS-funkcijski'!E114</f>
        <v>12994647.799999999</v>
      </c>
      <c r="E1408" s="1">
        <v>0</v>
      </c>
      <c r="F1408" s="1">
        <v>0</v>
      </c>
      <c r="G1408" s="2">
        <f t="shared" si="24"/>
        <v>3963283.4086999996</v>
      </c>
      <c r="H1408" s="2">
        <f t="shared" si="27"/>
        <v>0.63000000081956387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9801067.5700000003</v>
      </c>
      <c r="D1409" s="1">
        <f>'RAS-funkcijski'!E115</f>
        <v>12738562.779999999</v>
      </c>
      <c r="E1409" s="1">
        <v>0</v>
      </c>
      <c r="F1409" s="1">
        <v>0</v>
      </c>
      <c r="G1409" s="2">
        <f t="shared" si="24"/>
        <v>3915879.4374299999</v>
      </c>
      <c r="H1409" s="2">
        <f t="shared" si="27"/>
        <v>0.65000000037252903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3849512.16</v>
      </c>
      <c r="D1410" s="1">
        <f>'RAS-funkcijski'!E116</f>
        <v>5549644.0099999998</v>
      </c>
      <c r="E1410" s="1">
        <v>0</v>
      </c>
      <c r="F1410" s="1">
        <v>0</v>
      </c>
      <c r="G1410" s="2">
        <f t="shared" si="24"/>
        <v>1674265.6201599999</v>
      </c>
      <c r="H1410" s="2">
        <f t="shared" si="27"/>
        <v>0.16999999992549419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5951555.4100000001</v>
      </c>
      <c r="D1411" s="1">
        <f>'RAS-funkcijski'!E117</f>
        <v>7188918.7699999996</v>
      </c>
      <c r="E1411" s="1">
        <v>0</v>
      </c>
      <c r="F1411" s="1">
        <v>0</v>
      </c>
      <c r="G1411" s="2">
        <f t="shared" si="24"/>
        <v>2297221.4033499998</v>
      </c>
      <c r="H1411" s="2">
        <f t="shared" si="27"/>
        <v>0.64000000059604645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103326</v>
      </c>
      <c r="D1412" s="1">
        <f>'RAS-funkcijski'!E118</f>
        <v>115135.08</v>
      </c>
      <c r="E1412" s="1">
        <v>0</v>
      </c>
      <c r="F1412" s="1">
        <v>0</v>
      </c>
      <c r="G1412" s="2">
        <f t="shared" si="24"/>
        <v>38029.962240000001</v>
      </c>
      <c r="H1412" s="2">
        <f t="shared" si="27"/>
        <v>8.000000000174623E-2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103326</v>
      </c>
      <c r="D1414" s="1">
        <f>'RAS-funkcijski'!E120</f>
        <v>115135.08</v>
      </c>
      <c r="E1414" s="1">
        <v>0</v>
      </c>
      <c r="F1414" s="1">
        <v>0</v>
      </c>
      <c r="G1414" s="2">
        <f t="shared" si="24"/>
        <v>38697.154560000003</v>
      </c>
      <c r="H1414" s="2">
        <f t="shared" si="27"/>
        <v>8.000000000174623E-2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78838</v>
      </c>
      <c r="D1416" s="1">
        <f>'RAS-funkcijski'!E122</f>
        <v>84289.34</v>
      </c>
      <c r="E1416" s="1">
        <v>0</v>
      </c>
      <c r="F1416" s="1">
        <v>0</v>
      </c>
      <c r="G1416" s="2">
        <f t="shared" si="24"/>
        <v>29195.168239999999</v>
      </c>
      <c r="H1416" s="2">
        <f t="shared" si="27"/>
        <v>0.33999999999650754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78838</v>
      </c>
      <c r="D1418" s="1">
        <f>'RAS-funkcijski'!E124</f>
        <v>84289.34</v>
      </c>
      <c r="E1418" s="1">
        <v>0</v>
      </c>
      <c r="F1418" s="1">
        <v>0</v>
      </c>
      <c r="G1418" s="2">
        <f t="shared" si="24"/>
        <v>29690.001599999996</v>
      </c>
      <c r="H1418" s="2">
        <f t="shared" si="27"/>
        <v>0.33999999999650754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10299</v>
      </c>
      <c r="D1419" s="1">
        <f>'RAS-funkcijski'!E125</f>
        <v>9636.92</v>
      </c>
      <c r="E1419" s="1">
        <v>0</v>
      </c>
      <c r="F1419" s="1">
        <v>0</v>
      </c>
      <c r="G1419" s="2">
        <f t="shared" si="24"/>
        <v>3578.3136399999994</v>
      </c>
      <c r="H1419" s="2">
        <f t="shared" si="27"/>
        <v>7.999999999992724E-2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47023</v>
      </c>
      <c r="D1421" s="1">
        <f>'RAS-funkcijski'!E127</f>
        <v>47023.68</v>
      </c>
      <c r="E1421" s="1">
        <v>0</v>
      </c>
      <c r="F1421" s="1">
        <v>0</v>
      </c>
      <c r="G1421" s="2">
        <f t="shared" si="24"/>
        <v>17351.654279999999</v>
      </c>
      <c r="H1421" s="2">
        <f t="shared" si="27"/>
        <v>0.31999999999970896</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1558824.17</v>
      </c>
      <c r="D1423" s="1">
        <f>'RAS-funkcijski'!E129</f>
        <v>1701951.1099999999</v>
      </c>
      <c r="E1423" s="1">
        <v>0</v>
      </c>
      <c r="F1423" s="1">
        <v>0</v>
      </c>
      <c r="G1423" s="2">
        <f t="shared" si="24"/>
        <v>620340.79874999996</v>
      </c>
      <c r="H1423" s="2">
        <f t="shared" si="27"/>
        <v>0.27999999979510903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600753</v>
      </c>
      <c r="D1427" s="1">
        <f>'RAS-funkcijski'!E133</f>
        <v>679270</v>
      </c>
      <c r="E1427" s="1">
        <v>0</v>
      </c>
      <c r="F1427" s="1">
        <v>0</v>
      </c>
      <c r="G1427" s="2">
        <f t="shared" si="24"/>
        <v>252748.79700000002</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407126.17</v>
      </c>
      <c r="D1429" s="1">
        <f>'RAS-funkcijski'!E135</f>
        <v>426167.41</v>
      </c>
      <c r="E1429" s="1">
        <v>0</v>
      </c>
      <c r="F1429" s="1">
        <v>0</v>
      </c>
      <c r="G1429" s="2">
        <f t="shared" si="24"/>
        <v>164989.38969000001</v>
      </c>
      <c r="H1429" s="2">
        <f t="shared" si="27"/>
        <v>0.57999999995809048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2489</v>
      </c>
      <c r="D1430" s="1">
        <f>'RAS-funkcijski'!E136</f>
        <v>560</v>
      </c>
      <c r="E1430" s="1">
        <v>0</v>
      </c>
      <c r="F1430" s="1">
        <v>0</v>
      </c>
      <c r="G1430" s="2">
        <f t="shared" si="24"/>
        <v>476.38800000000003</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65190</v>
      </c>
      <c r="D1431" s="1">
        <f>'RAS-funkcijski'!E137</f>
        <v>62753.599999999999</v>
      </c>
      <c r="E1431" s="1">
        <v>0</v>
      </c>
      <c r="F1431" s="1">
        <v>0</v>
      </c>
      <c r="G1431" s="2">
        <f t="shared" si="24"/>
        <v>25362.727600000002</v>
      </c>
      <c r="H1431" s="2">
        <f t="shared" si="27"/>
        <v>0.40000000000145519</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214398</v>
      </c>
      <c r="D1432" s="1">
        <f>'RAS-funkcijski'!E138</f>
        <v>232766.77</v>
      </c>
      <c r="E1432" s="1">
        <v>0</v>
      </c>
      <c r="F1432" s="1">
        <v>0</v>
      </c>
      <c r="G1432" s="2">
        <f t="shared" si="24"/>
        <v>91110.826360000006</v>
      </c>
      <c r="H1432" s="2">
        <f t="shared" si="27"/>
        <v>0.23000000001047738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7132</v>
      </c>
      <c r="D1433" s="1">
        <f>'RAS-funkcijski'!E139</f>
        <v>3328.9</v>
      </c>
      <c r="E1433" s="1">
        <v>0</v>
      </c>
      <c r="F1433" s="1">
        <v>0</v>
      </c>
      <c r="G1433" s="2">
        <f t="shared" si="24"/>
        <v>1861.623</v>
      </c>
      <c r="H1433" s="2">
        <f t="shared" si="27"/>
        <v>9.9999999999909051E-2</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261736</v>
      </c>
      <c r="D1434" s="1">
        <f>'RAS-funkcijski'!E140</f>
        <v>297104.43</v>
      </c>
      <c r="E1434" s="1">
        <v>0</v>
      </c>
      <c r="F1434" s="1">
        <v>0</v>
      </c>
      <c r="G1434" s="2">
        <f t="shared" si="24"/>
        <v>116408.50096</v>
      </c>
      <c r="H1434" s="2">
        <f t="shared" si="27"/>
        <v>0.42999999999301508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28119065.43</v>
      </c>
      <c r="D1435" s="13">
        <f>'RAS-funkcijski'!E141</f>
        <v>33655512.899999999</v>
      </c>
      <c r="E1435" s="13">
        <v>0</v>
      </c>
      <c r="F1435" s="13">
        <v>0</v>
      </c>
      <c r="G1435" s="14">
        <f t="shared" si="24"/>
        <v>13073922.498510001</v>
      </c>
      <c r="H1435" s="14">
        <f t="shared" si="27"/>
        <v>0.5300000011920929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24889.15</v>
      </c>
      <c r="D1436" s="6">
        <f>'P-VRIO'!E5</f>
        <v>368137.2</v>
      </c>
      <c r="E1436" s="6">
        <v>0</v>
      </c>
      <c r="F1436" s="6">
        <v>0</v>
      </c>
      <c r="G1436" s="7">
        <f t="shared" si="24"/>
        <v>761.16354999999999</v>
      </c>
      <c r="H1436" s="7">
        <f t="shared" si="27"/>
        <v>0.35000000001309672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36467.08</v>
      </c>
      <c r="E1437" s="1">
        <v>0</v>
      </c>
      <c r="F1437" s="1">
        <v>0</v>
      </c>
      <c r="G1437" s="2">
        <f t="shared" si="24"/>
        <v>145.86832000000001</v>
      </c>
      <c r="H1437" s="2">
        <f t="shared" si="27"/>
        <v>8.000000000174623E-2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36467.08</v>
      </c>
      <c r="E1445" s="1">
        <v>0</v>
      </c>
      <c r="F1445" s="1">
        <v>0</v>
      </c>
      <c r="G1445" s="2">
        <f t="shared" si="24"/>
        <v>729.34160000000008</v>
      </c>
      <c r="H1445" s="2">
        <f t="shared" si="27"/>
        <v>8.000000000174623E-2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36467.08</v>
      </c>
      <c r="E1452" s="1">
        <v>0</v>
      </c>
      <c r="F1452" s="1">
        <v>0</v>
      </c>
      <c r="G1452" s="2">
        <f t="shared" si="24"/>
        <v>1239.8807200000001</v>
      </c>
      <c r="H1452" s="2">
        <f t="shared" si="27"/>
        <v>8.000000000174623E-2</v>
      </c>
      <c r="I1452" s="10">
        <f t="shared" si="29"/>
        <v>99.190457602165125</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24889.15</v>
      </c>
      <c r="D1453" s="1">
        <f>'P-VRIO'!E22</f>
        <v>331670.12</v>
      </c>
      <c r="E1453" s="1">
        <v>0</v>
      </c>
      <c r="F1453" s="1">
        <v>0</v>
      </c>
      <c r="G1453" s="2">
        <f t="shared" si="24"/>
        <v>12388.129019999998</v>
      </c>
      <c r="H1453" s="2">
        <f t="shared" si="27"/>
        <v>0.26999999999679858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24889.15</v>
      </c>
      <c r="D1454" s="1">
        <f>'P-VRIO'!E23</f>
        <v>24372.38</v>
      </c>
      <c r="E1454" s="1">
        <v>0</v>
      </c>
      <c r="F1454" s="1">
        <v>0</v>
      </c>
      <c r="G1454" s="2">
        <f t="shared" si="24"/>
        <v>1399.04429</v>
      </c>
      <c r="H1454" s="2">
        <f t="shared" si="27"/>
        <v>0.53000000000247383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24889.15</v>
      </c>
      <c r="D1456" s="1">
        <f>'P-VRIO'!E25</f>
        <v>24372.38</v>
      </c>
      <c r="E1456" s="1">
        <v>0</v>
      </c>
      <c r="F1456" s="1">
        <v>0</v>
      </c>
      <c r="G1456" s="2">
        <f t="shared" si="24"/>
        <v>1546.3121100000003</v>
      </c>
      <c r="H1456" s="2">
        <f t="shared" si="27"/>
        <v>0.53000000000247383</v>
      </c>
      <c r="I1456" s="10">
        <f t="shared" si="30"/>
        <v>819.5454183038255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307297.74</v>
      </c>
      <c r="E1461" s="1">
        <v>0</v>
      </c>
      <c r="F1461" s="1">
        <v>0</v>
      </c>
      <c r="G1461" s="2">
        <f t="shared" si="24"/>
        <v>15979.482479999999</v>
      </c>
      <c r="H1461" s="2">
        <f t="shared" si="27"/>
        <v>0.26000000000931323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277064.25</v>
      </c>
      <c r="E1467" s="1">
        <v>0</v>
      </c>
      <c r="F1467" s="1">
        <v>0</v>
      </c>
      <c r="G1467" s="2">
        <f t="shared" si="24"/>
        <v>17732.112000000001</v>
      </c>
      <c r="H1467" s="2">
        <f t="shared" si="27"/>
        <v>0.25</v>
      </c>
      <c r="I1467" s="10">
        <f t="shared" si="31"/>
        <v>4433.0280000000002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30233.49</v>
      </c>
      <c r="E1468" s="1">
        <v>0</v>
      </c>
      <c r="F1468" s="1">
        <v>0</v>
      </c>
      <c r="G1468" s="2">
        <f t="shared" si="24"/>
        <v>1995.4103400000001</v>
      </c>
      <c r="H1468" s="2">
        <f t="shared" si="27"/>
        <v>0.49000000000160071</v>
      </c>
      <c r="I1468" s="10">
        <f t="shared" si="31"/>
        <v>977.75106660319409</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13976368.35</v>
      </c>
      <c r="D1480" s="6"/>
      <c r="E1480" s="6">
        <v>0</v>
      </c>
      <c r="F1480" s="6">
        <v>0</v>
      </c>
      <c r="G1480" s="7">
        <f t="shared" ref="G1480:G1580" si="34">B1480/1000*C1480</f>
        <v>13976.368350000001</v>
      </c>
      <c r="H1480" s="7">
        <f t="shared" ref="H1480:H1580" si="35">ABS(C1480-ROUND(C1480,0))</f>
        <v>0.34999999962747097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37811158.880000003</v>
      </c>
      <c r="D1481" s="1">
        <v>0</v>
      </c>
      <c r="E1481" s="1">
        <v>0</v>
      </c>
      <c r="F1481" s="1">
        <v>0</v>
      </c>
      <c r="G1481" s="2">
        <f t="shared" si="34"/>
        <v>75622.317760000005</v>
      </c>
      <c r="H1481" s="2">
        <f t="shared" si="35"/>
        <v>0.11999999731779099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1945076.84</v>
      </c>
      <c r="D1482" s="1">
        <v>0</v>
      </c>
      <c r="E1482" s="1">
        <v>0</v>
      </c>
      <c r="F1482" s="1">
        <v>0</v>
      </c>
      <c r="G1482" s="2">
        <f t="shared" si="34"/>
        <v>5835.2305200000001</v>
      </c>
      <c r="H1482" s="2">
        <f t="shared" si="35"/>
        <v>0.15999999991618097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30153721.260000002</v>
      </c>
      <c r="D1483" s="1">
        <v>0</v>
      </c>
      <c r="E1483" s="1">
        <v>0</v>
      </c>
      <c r="F1483" s="1">
        <v>0</v>
      </c>
      <c r="G1483" s="2">
        <f t="shared" si="34"/>
        <v>120614.88504000001</v>
      </c>
      <c r="H1483" s="2">
        <f t="shared" si="35"/>
        <v>0.26000000163912773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12010858.73</v>
      </c>
      <c r="D1484" s="1">
        <v>0</v>
      </c>
      <c r="E1484" s="1">
        <v>0</v>
      </c>
      <c r="F1484" s="1">
        <v>0</v>
      </c>
      <c r="G1484" s="2">
        <f t="shared" si="34"/>
        <v>60054.293650000007</v>
      </c>
      <c r="H1484" s="2">
        <f t="shared" si="35"/>
        <v>0.26999999955296516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9602334.8599999994</v>
      </c>
      <c r="D1485" s="1">
        <v>0</v>
      </c>
      <c r="E1485" s="1">
        <v>0</v>
      </c>
      <c r="F1485" s="1">
        <v>0</v>
      </c>
      <c r="G1485" s="2">
        <f t="shared" si="34"/>
        <v>57614.009159999994</v>
      </c>
      <c r="H1485" s="2">
        <f t="shared" si="35"/>
        <v>0.14000000059604645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143388.48000000001</v>
      </c>
      <c r="D1486" s="1">
        <v>0</v>
      </c>
      <c r="E1486" s="1">
        <v>0</v>
      </c>
      <c r="F1486" s="1">
        <v>0</v>
      </c>
      <c r="G1486" s="2">
        <f t="shared" si="34"/>
        <v>1003.7193600000001</v>
      </c>
      <c r="H1486" s="2">
        <f t="shared" si="35"/>
        <v>0.48000000001047738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901390.62</v>
      </c>
      <c r="D1487" s="1">
        <v>0</v>
      </c>
      <c r="E1487" s="1">
        <v>0</v>
      </c>
      <c r="F1487" s="1">
        <v>0</v>
      </c>
      <c r="G1487" s="2">
        <f t="shared" si="34"/>
        <v>7211.1249600000001</v>
      </c>
      <c r="H1487" s="2">
        <f t="shared" si="35"/>
        <v>0.38000000000465661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1287676.6000000001</v>
      </c>
      <c r="D1489" s="1">
        <v>0</v>
      </c>
      <c r="E1489" s="1">
        <v>0</v>
      </c>
      <c r="F1489" s="1">
        <v>0</v>
      </c>
      <c r="G1489" s="2">
        <f t="shared" si="34"/>
        <v>12876.766000000001</v>
      </c>
      <c r="H1489" s="2">
        <f t="shared" si="35"/>
        <v>0.39999999990686774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601279.02</v>
      </c>
      <c r="D1490" s="1">
        <v>0</v>
      </c>
      <c r="E1490" s="1">
        <v>0</v>
      </c>
      <c r="F1490" s="1">
        <v>0</v>
      </c>
      <c r="G1490" s="2">
        <f t="shared" si="34"/>
        <v>6614.0692199999994</v>
      </c>
      <c r="H1490" s="2">
        <f t="shared" si="35"/>
        <v>2.0000000018626451E-2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5606792.9500000002</v>
      </c>
      <c r="D1491" s="1">
        <v>0</v>
      </c>
      <c r="E1491" s="1">
        <v>0</v>
      </c>
      <c r="F1491" s="1">
        <v>0</v>
      </c>
      <c r="G1491" s="2">
        <f t="shared" si="34"/>
        <v>67281.515400000004</v>
      </c>
      <c r="H1491" s="2">
        <f t="shared" si="35"/>
        <v>4.9999999813735485E-2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5712360.7800000003</v>
      </c>
      <c r="D1492" s="1">
        <v>0</v>
      </c>
      <c r="E1492" s="1">
        <v>0</v>
      </c>
      <c r="F1492" s="1">
        <v>0</v>
      </c>
      <c r="G1492" s="2">
        <f t="shared" si="34"/>
        <v>74260.690140000006</v>
      </c>
      <c r="H1492" s="2">
        <f t="shared" si="35"/>
        <v>0.21999999973922968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38810130.869999997</v>
      </c>
      <c r="D1499" s="1">
        <v>0</v>
      </c>
      <c r="E1499" s="1">
        <v>0</v>
      </c>
      <c r="F1499" s="1">
        <v>0</v>
      </c>
      <c r="G1499" s="2">
        <f t="shared" si="34"/>
        <v>776202.61739999999</v>
      </c>
      <c r="H1499" s="2">
        <f t="shared" si="35"/>
        <v>0.13000000268220901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1869815.38</v>
      </c>
      <c r="D1500" s="1">
        <v>0</v>
      </c>
      <c r="E1500" s="1">
        <v>0</v>
      </c>
      <c r="F1500" s="1">
        <v>0</v>
      </c>
      <c r="G1500" s="2">
        <f t="shared" si="34"/>
        <v>39266.12298</v>
      </c>
      <c r="H1500" s="2">
        <f t="shared" si="35"/>
        <v>0.37999999988824129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29869334.469999999</v>
      </c>
      <c r="D1501" s="1">
        <v>0</v>
      </c>
      <c r="E1501" s="1">
        <v>0</v>
      </c>
      <c r="F1501" s="1">
        <v>0</v>
      </c>
      <c r="G1501" s="2">
        <f t="shared" si="34"/>
        <v>657125.35833999992</v>
      </c>
      <c r="H1501" s="2">
        <f t="shared" si="35"/>
        <v>0.4699999988079071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11767420.279999999</v>
      </c>
      <c r="D1502" s="1">
        <v>0</v>
      </c>
      <c r="E1502" s="1">
        <v>0</v>
      </c>
      <c r="F1502" s="1">
        <v>0</v>
      </c>
      <c r="G1502" s="2">
        <f t="shared" si="34"/>
        <v>270650.66644</v>
      </c>
      <c r="H1502" s="2">
        <f t="shared" si="35"/>
        <v>0.27999999932944775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9313511.8699999992</v>
      </c>
      <c r="D1503" s="1">
        <v>0</v>
      </c>
      <c r="E1503" s="1">
        <v>0</v>
      </c>
      <c r="F1503" s="1">
        <v>0</v>
      </c>
      <c r="G1503" s="2">
        <f t="shared" si="34"/>
        <v>223524.28487999999</v>
      </c>
      <c r="H1503" s="2">
        <f t="shared" si="35"/>
        <v>0.13000000081956387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146739.82</v>
      </c>
      <c r="D1504" s="1">
        <v>0</v>
      </c>
      <c r="E1504" s="1">
        <v>0</v>
      </c>
      <c r="F1504" s="1">
        <v>0</v>
      </c>
      <c r="G1504" s="2">
        <f t="shared" si="34"/>
        <v>3668.4955000000004</v>
      </c>
      <c r="H1504" s="2">
        <f t="shared" si="35"/>
        <v>0.17999999999301508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907407.61</v>
      </c>
      <c r="D1505" s="1">
        <v>0</v>
      </c>
      <c r="E1505" s="1">
        <v>0</v>
      </c>
      <c r="F1505" s="1">
        <v>0</v>
      </c>
      <c r="G1505" s="2">
        <f t="shared" si="34"/>
        <v>23592.597859999998</v>
      </c>
      <c r="H1505" s="2">
        <f t="shared" si="35"/>
        <v>0.39000000001396984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1346344.71</v>
      </c>
      <c r="D1507" s="1">
        <v>0</v>
      </c>
      <c r="E1507" s="1">
        <v>0</v>
      </c>
      <c r="F1507" s="1">
        <v>0</v>
      </c>
      <c r="G1507" s="2">
        <f t="shared" si="34"/>
        <v>37697.651879999998</v>
      </c>
      <c r="H1507" s="2">
        <f t="shared" si="35"/>
        <v>0.2900000000372529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601279.02</v>
      </c>
      <c r="D1508" s="1">
        <v>0</v>
      </c>
      <c r="E1508" s="1">
        <v>0</v>
      </c>
      <c r="F1508" s="1">
        <v>0</v>
      </c>
      <c r="G1508" s="2">
        <f t="shared" si="34"/>
        <v>17437.09158</v>
      </c>
      <c r="H1508" s="2">
        <f t="shared" si="35"/>
        <v>2.0000000018626451E-2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5786631.1600000001</v>
      </c>
      <c r="D1509" s="1">
        <v>0</v>
      </c>
      <c r="E1509" s="1">
        <v>0</v>
      </c>
      <c r="F1509" s="1">
        <v>0</v>
      </c>
      <c r="G1509" s="2">
        <f t="shared" si="34"/>
        <v>173598.93479999999</v>
      </c>
      <c r="H1509" s="2">
        <f t="shared" si="35"/>
        <v>0.16000000014901161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5724691.1900000004</v>
      </c>
      <c r="D1510" s="1">
        <v>0</v>
      </c>
      <c r="E1510" s="1">
        <v>0</v>
      </c>
      <c r="F1510" s="1">
        <v>0</v>
      </c>
      <c r="G1510" s="2">
        <f t="shared" si="34"/>
        <v>177465.42689</v>
      </c>
      <c r="H1510" s="2">
        <f t="shared" si="35"/>
        <v>0.19000000040978193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1346289.83</v>
      </c>
      <c r="D1511" s="1">
        <v>0</v>
      </c>
      <c r="E1511" s="1">
        <v>0</v>
      </c>
      <c r="F1511" s="1">
        <v>0</v>
      </c>
      <c r="G1511" s="2">
        <f t="shared" si="34"/>
        <v>43081.274560000005</v>
      </c>
      <c r="H1511" s="2">
        <f t="shared" si="35"/>
        <v>0.16999999992549419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1346289.83</v>
      </c>
      <c r="D1515" s="1">
        <v>0</v>
      </c>
      <c r="E1515" s="1">
        <v>0</v>
      </c>
      <c r="F1515" s="1">
        <v>0</v>
      </c>
      <c r="G1515" s="2">
        <f t="shared" si="34"/>
        <v>48466.433879999997</v>
      </c>
      <c r="H1515" s="2">
        <f t="shared" si="35"/>
        <v>0.16999999992549419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12977396.360000007</v>
      </c>
      <c r="D1517" s="1">
        <v>0</v>
      </c>
      <c r="E1517" s="1">
        <v>0</v>
      </c>
      <c r="F1517" s="1">
        <v>0</v>
      </c>
      <c r="G1517" s="2">
        <f t="shared" si="34"/>
        <v>493141.06168000028</v>
      </c>
      <c r="H1517" s="2">
        <f t="shared" si="35"/>
        <v>0.36000000685453415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136924.81</v>
      </c>
      <c r="D1518" s="1">
        <v>0</v>
      </c>
      <c r="E1518" s="1">
        <v>0</v>
      </c>
      <c r="F1518" s="1">
        <v>0</v>
      </c>
      <c r="G1518" s="2">
        <f t="shared" si="34"/>
        <v>5340.0675899999997</v>
      </c>
      <c r="H1518" s="2">
        <f t="shared" si="35"/>
        <v>0.19000000000232831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68707.5</v>
      </c>
      <c r="D1524" s="1">
        <v>0</v>
      </c>
      <c r="E1524" s="1">
        <v>0</v>
      </c>
      <c r="F1524" s="1">
        <v>0</v>
      </c>
      <c r="G1524" s="2">
        <f t="shared" si="34"/>
        <v>3091.8375000000001</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1430.17</v>
      </c>
      <c r="D1525" s="1">
        <v>0</v>
      </c>
      <c r="E1525" s="1">
        <v>0</v>
      </c>
      <c r="F1525" s="1">
        <v>0</v>
      </c>
      <c r="G1525" s="2">
        <f t="shared" si="34"/>
        <v>65.787819999999996</v>
      </c>
      <c r="H1525" s="2">
        <f t="shared" si="35"/>
        <v>0.17000000000007276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924.86</v>
      </c>
      <c r="D1526" s="1">
        <v>0</v>
      </c>
      <c r="E1526" s="1">
        <v>0</v>
      </c>
      <c r="F1526" s="1">
        <v>0</v>
      </c>
      <c r="G1526" s="2">
        <f t="shared" si="34"/>
        <v>43.468420000000002</v>
      </c>
      <c r="H1526" s="2">
        <f t="shared" si="35"/>
        <v>0.13999999999998636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95.26</v>
      </c>
      <c r="D1527" s="1">
        <v>0</v>
      </c>
      <c r="E1527" s="1">
        <v>0</v>
      </c>
      <c r="F1527" s="1">
        <v>0</v>
      </c>
      <c r="G1527" s="2">
        <f t="shared" si="34"/>
        <v>4.5724800000000005</v>
      </c>
      <c r="H1527" s="2">
        <f t="shared" si="35"/>
        <v>0.26000000000000512</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410.05</v>
      </c>
      <c r="D1528" s="1">
        <v>0</v>
      </c>
      <c r="E1528" s="1">
        <v>0</v>
      </c>
      <c r="F1528" s="1">
        <v>0</v>
      </c>
      <c r="G1528" s="2">
        <f t="shared" si="34"/>
        <v>20.092450000000003</v>
      </c>
      <c r="H1528" s="2">
        <f t="shared" si="35"/>
        <v>5.0000000000011369E-2</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66482.19</v>
      </c>
      <c r="D1530" s="1">
        <v>0</v>
      </c>
      <c r="E1530" s="1">
        <v>0</v>
      </c>
      <c r="F1530" s="1">
        <v>0</v>
      </c>
      <c r="G1530" s="2">
        <f t="shared" si="34"/>
        <v>3390.5916899999997</v>
      </c>
      <c r="H1530" s="2">
        <f t="shared" si="35"/>
        <v>0.19000000000232831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65551.77</v>
      </c>
      <c r="D1531" s="1">
        <v>0</v>
      </c>
      <c r="E1531" s="1">
        <v>0</v>
      </c>
      <c r="F1531" s="1">
        <v>0</v>
      </c>
      <c r="G1531" s="2">
        <f t="shared" si="34"/>
        <v>3408.6920399999999</v>
      </c>
      <c r="H1531" s="2">
        <f t="shared" si="35"/>
        <v>0.22999999999592546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909.83</v>
      </c>
      <c r="D1532" s="1">
        <v>0</v>
      </c>
      <c r="E1532" s="1">
        <v>0</v>
      </c>
      <c r="F1532" s="1">
        <v>0</v>
      </c>
      <c r="G1532" s="2">
        <f t="shared" si="34"/>
        <v>48.22099</v>
      </c>
      <c r="H1532" s="2">
        <f t="shared" si="35"/>
        <v>0.16999999999995907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20.59</v>
      </c>
      <c r="D1533" s="1">
        <v>0</v>
      </c>
      <c r="E1533" s="1">
        <v>0</v>
      </c>
      <c r="F1533" s="1">
        <v>0</v>
      </c>
      <c r="G1533" s="2">
        <f t="shared" si="34"/>
        <v>1.1118600000000001</v>
      </c>
      <c r="H1533" s="2">
        <f t="shared" si="35"/>
        <v>0.41000000000000014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795.14</v>
      </c>
      <c r="D1550" s="1">
        <v>0</v>
      </c>
      <c r="E1550" s="1">
        <v>0</v>
      </c>
      <c r="F1550" s="1">
        <v>0</v>
      </c>
      <c r="G1550" s="2">
        <f t="shared" si="34"/>
        <v>56.454939999999993</v>
      </c>
      <c r="H1550" s="2">
        <f t="shared" si="35"/>
        <v>0.13999999999998636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775.9</v>
      </c>
      <c r="D1551" s="1">
        <v>0</v>
      </c>
      <c r="E1551" s="1">
        <v>0</v>
      </c>
      <c r="F1551" s="1">
        <v>0</v>
      </c>
      <c r="G1551" s="2">
        <f t="shared" si="34"/>
        <v>55.864799999999995</v>
      </c>
      <c r="H1551" s="2">
        <f t="shared" si="35"/>
        <v>0.10000000000002274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19.239999999999998</v>
      </c>
      <c r="D1553" s="1">
        <v>0</v>
      </c>
      <c r="E1553" s="1">
        <v>0</v>
      </c>
      <c r="F1553" s="1">
        <v>0</v>
      </c>
      <c r="G1553" s="2">
        <f t="shared" si="34"/>
        <v>1.4237599999999999</v>
      </c>
      <c r="H1553" s="2">
        <f t="shared" si="35"/>
        <v>0.23999999999999844</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68217.31</v>
      </c>
      <c r="D1565" s="1">
        <v>0</v>
      </c>
      <c r="E1565" s="1">
        <v>0</v>
      </c>
      <c r="F1565" s="1">
        <v>0</v>
      </c>
      <c r="G1565" s="2">
        <f t="shared" si="34"/>
        <v>5866.6886599999989</v>
      </c>
      <c r="H1565" s="2">
        <f t="shared" si="35"/>
        <v>0.30999999999767169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63573.3</v>
      </c>
      <c r="D1566" s="1">
        <v>0</v>
      </c>
      <c r="E1566" s="1">
        <v>0</v>
      </c>
      <c r="F1566" s="1">
        <v>0</v>
      </c>
      <c r="G1566" s="2">
        <f t="shared" si="34"/>
        <v>5530.8770999999997</v>
      </c>
      <c r="H1566" s="2">
        <f t="shared" si="35"/>
        <v>0.30000000000291038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4644.01</v>
      </c>
      <c r="D1567" s="1">
        <v>0</v>
      </c>
      <c r="E1567" s="1">
        <v>0</v>
      </c>
      <c r="F1567" s="1">
        <v>0</v>
      </c>
      <c r="G1567" s="2">
        <f t="shared" si="34"/>
        <v>408.67288000000002</v>
      </c>
      <c r="H1567" s="2">
        <f t="shared" si="35"/>
        <v>1.0000000000218279E-2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12840471.550000001</v>
      </c>
      <c r="D1576" s="1">
        <v>0</v>
      </c>
      <c r="E1576" s="1">
        <v>0</v>
      </c>
      <c r="F1576" s="1">
        <v>0</v>
      </c>
      <c r="G1576" s="2">
        <f t="shared" si="34"/>
        <v>1245525.7403500001</v>
      </c>
      <c r="H1576" s="2">
        <f t="shared" si="35"/>
        <v>0.44999999925494194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110513.32</v>
      </c>
      <c r="D1577" s="1">
        <v>0</v>
      </c>
      <c r="E1577" s="1">
        <v>0</v>
      </c>
      <c r="F1577" s="1">
        <v>0</v>
      </c>
      <c r="G1577" s="2">
        <f t="shared" si="34"/>
        <v>10830.30536</v>
      </c>
      <c r="H1577" s="2">
        <f t="shared" si="35"/>
        <v>0.32000000000698492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2532220.61</v>
      </c>
      <c r="D1578" s="1">
        <v>0</v>
      </c>
      <c r="E1578" s="1">
        <v>0</v>
      </c>
      <c r="F1578" s="1">
        <v>0</v>
      </c>
      <c r="G1578" s="2">
        <f t="shared" si="34"/>
        <v>250689.84039</v>
      </c>
      <c r="H1578" s="2">
        <f t="shared" si="35"/>
        <v>0.39000000013038516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662623.54</v>
      </c>
      <c r="D1579" s="1">
        <v>0</v>
      </c>
      <c r="E1579" s="1">
        <v>0</v>
      </c>
      <c r="F1579" s="1">
        <v>0</v>
      </c>
      <c r="G1579" s="2">
        <f t="shared" si="34"/>
        <v>66262.354000000007</v>
      </c>
      <c r="H1579" s="2">
        <f t="shared" si="35"/>
        <v>0.4599999999627471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9535114.0800000001</v>
      </c>
      <c r="D1580" s="13">
        <v>0</v>
      </c>
      <c r="E1580" s="13">
        <v>0</v>
      </c>
      <c r="F1580" s="13">
        <v>0</v>
      </c>
      <c r="G1580" s="14">
        <f t="shared" si="34"/>
        <v>963046.52208000002</v>
      </c>
      <c r="H1580" s="14">
        <f t="shared" si="35"/>
        <v>8.0000000074505806E-2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35142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30008970.939999998</v>
      </c>
      <c r="I16" s="170">
        <f>'PR-RAS'!E6</f>
        <v>34079180.24000001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23055921.650000006</v>
      </c>
      <c r="I17" s="170">
        <f>'PR-RAS'!E151</f>
        <v>27198241.360000003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12722757.129999992</v>
      </c>
      <c r="I18" s="170">
        <f>'PR-RAS'!E645</f>
        <v>12041209.180000007</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119656514.82000001</v>
      </c>
      <c r="I20" s="173">
        <f>BILANCA!E7</f>
        <v>121352277.47999999</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55591910.939999998</v>
      </c>
      <c r="I21" s="175">
        <f>BILANCA!E68</f>
        <v>54230461.850000001</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13980325.27</v>
      </c>
      <c r="I22" s="175">
        <f>BILANCA!E176</f>
        <v>12981353.279999999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161268100.49000001</v>
      </c>
      <c r="I23" s="177">
        <f>BILANCA!E237</f>
        <v>162601386.04999998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3396541.12</v>
      </c>
      <c r="I24" s="173">
        <f>'RAS-funkcijski'!E5</f>
        <v>4025510.63</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2704008</v>
      </c>
      <c r="I25" s="175">
        <f>'RAS-funkcijski'!E35</f>
        <v>3106647.25</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36556</v>
      </c>
      <c r="I26" s="175">
        <f>'RAS-funkcijski'!E88</f>
        <v>51978.58</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10040553.57</v>
      </c>
      <c r="I27" s="175">
        <f>'RAS-funkcijski'!E114</f>
        <v>12994647.799999999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28119065.43</v>
      </c>
      <c r="I28" s="179">
        <f>'RAS-funkcijski'!E141</f>
        <v>33655512.899999999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24889.15</v>
      </c>
      <c r="I29" s="173">
        <f>'P-VRIO'!E5</f>
        <v>368137.2</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24889.15</v>
      </c>
      <c r="I30" s="175">
        <f>'P-VRIO'!E22</f>
        <v>331670.12</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13976368.35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12977396.360000007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136924.81</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12840471.550000001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9" sqref="B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30008970.939999998</v>
      </c>
      <c r="E6" s="51">
        <f>E7+E44+E50+E82+E106+E124+E133+E139</f>
        <v>34079180.24000001</v>
      </c>
      <c r="F6" s="52">
        <f t="shared" ref="F6:F131" si="0">IF(D6&lt;&gt;0,IF(E6/D6&gt;=100,"&gt;&gt;100",E6/D6*100),"-")</f>
        <v>113.56330847911444</v>
      </c>
    </row>
    <row r="7" spans="1:25" ht="12.75" customHeight="1" x14ac:dyDescent="0.2">
      <c r="A7" s="53">
        <v>61</v>
      </c>
      <c r="B7" s="294" t="s">
        <v>60</v>
      </c>
      <c r="C7" s="50" t="s">
        <v>61</v>
      </c>
      <c r="D7" s="51">
        <f t="shared" ref="D7:E7" si="1">D8+D17+D23+D29+D37+D40</f>
        <v>14334175.169999998</v>
      </c>
      <c r="E7" s="51">
        <f t="shared" si="1"/>
        <v>16828374.960000001</v>
      </c>
      <c r="F7" s="52">
        <f t="shared" si="0"/>
        <v>117.40037191131943</v>
      </c>
    </row>
    <row r="8" spans="1:25" ht="12.75" customHeight="1" x14ac:dyDescent="0.2">
      <c r="A8" s="53">
        <v>611</v>
      </c>
      <c r="B8" s="85" t="s">
        <v>62</v>
      </c>
      <c r="C8" s="50" t="s">
        <v>63</v>
      </c>
      <c r="D8" s="51">
        <f t="shared" ref="D8:E8" si="2">SUM(D9:D14)-D15-D16</f>
        <v>8234800.4999999981</v>
      </c>
      <c r="E8" s="51">
        <f t="shared" si="2"/>
        <v>11577776.859999999</v>
      </c>
      <c r="F8" s="52">
        <f t="shared" si="0"/>
        <v>140.5957176497476</v>
      </c>
    </row>
    <row r="9" spans="1:25" ht="12.75" customHeight="1" x14ac:dyDescent="0.2">
      <c r="A9" s="53">
        <v>6111</v>
      </c>
      <c r="B9" s="85" t="s">
        <v>64</v>
      </c>
      <c r="C9" s="50" t="s">
        <v>65</v>
      </c>
      <c r="D9" s="242">
        <v>6117531.9699999997</v>
      </c>
      <c r="E9" s="242">
        <v>8001234.9000000004</v>
      </c>
      <c r="F9" s="52">
        <f t="shared" si="0"/>
        <v>130.7918771693808</v>
      </c>
    </row>
    <row r="10" spans="1:25" ht="12.75" customHeight="1" x14ac:dyDescent="0.2">
      <c r="A10" s="53">
        <v>6112</v>
      </c>
      <c r="B10" s="85" t="s">
        <v>66</v>
      </c>
      <c r="C10" s="50" t="s">
        <v>67</v>
      </c>
      <c r="D10" s="242">
        <v>878377.11</v>
      </c>
      <c r="E10" s="242">
        <v>1102746.1499999999</v>
      </c>
      <c r="F10" s="52">
        <f t="shared" si="0"/>
        <v>125.54358913109654</v>
      </c>
    </row>
    <row r="11" spans="1:25" ht="12.75" customHeight="1" x14ac:dyDescent="0.2">
      <c r="A11" s="53">
        <v>6113</v>
      </c>
      <c r="B11" s="85" t="s">
        <v>68</v>
      </c>
      <c r="C11" s="50" t="s">
        <v>69</v>
      </c>
      <c r="D11" s="242">
        <v>663244.18000000005</v>
      </c>
      <c r="E11" s="242">
        <v>780254.01</v>
      </c>
      <c r="F11" s="52">
        <f t="shared" si="0"/>
        <v>117.64204399049531</v>
      </c>
    </row>
    <row r="12" spans="1:25" ht="12.75" customHeight="1" x14ac:dyDescent="0.2">
      <c r="A12" s="53">
        <v>6114</v>
      </c>
      <c r="B12" s="85" t="s">
        <v>70</v>
      </c>
      <c r="C12" s="50" t="s">
        <v>71</v>
      </c>
      <c r="D12" s="242">
        <v>916941.44</v>
      </c>
      <c r="E12" s="242">
        <v>2029079.11</v>
      </c>
      <c r="F12" s="52">
        <f t="shared" si="0"/>
        <v>221.28775311976307</v>
      </c>
    </row>
    <row r="13" spans="1:25" ht="12.75" customHeight="1" x14ac:dyDescent="0.2">
      <c r="A13" s="53">
        <v>6115</v>
      </c>
      <c r="B13" s="85" t="s">
        <v>72</v>
      </c>
      <c r="C13" s="50" t="s">
        <v>73</v>
      </c>
      <c r="D13" s="242">
        <v>403264.19</v>
      </c>
      <c r="E13" s="242">
        <v>562653.57999999996</v>
      </c>
      <c r="F13" s="52">
        <f t="shared" si="0"/>
        <v>139.52480630625791</v>
      </c>
    </row>
    <row r="14" spans="1:25" ht="12.75" customHeight="1" x14ac:dyDescent="0.2">
      <c r="A14" s="53">
        <v>6116</v>
      </c>
      <c r="B14" s="85" t="s">
        <v>74</v>
      </c>
      <c r="C14" s="50" t="s">
        <v>75</v>
      </c>
      <c r="D14" s="242">
        <v>4361.7700000000004</v>
      </c>
      <c r="E14" s="242">
        <v>5417.5</v>
      </c>
      <c r="F14" s="52">
        <f t="shared" si="0"/>
        <v>124.20416482299616</v>
      </c>
    </row>
    <row r="15" spans="1:25" ht="12.75" customHeight="1" x14ac:dyDescent="0.2">
      <c r="A15" s="53">
        <v>6117</v>
      </c>
      <c r="B15" s="85" t="s">
        <v>76</v>
      </c>
      <c r="C15" s="50" t="s">
        <v>77</v>
      </c>
      <c r="D15" s="242">
        <v>748920.16</v>
      </c>
      <c r="E15" s="242">
        <v>903608.39</v>
      </c>
      <c r="F15" s="52">
        <f t="shared" si="0"/>
        <v>120.65483589065087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5501355.9800000004</v>
      </c>
      <c r="E23" s="51">
        <f t="shared" si="4"/>
        <v>4621183.46</v>
      </c>
      <c r="F23" s="52">
        <f t="shared" si="0"/>
        <v>84.000807742675832</v>
      </c>
    </row>
    <row r="24" spans="1:6" ht="12.75" customHeight="1" x14ac:dyDescent="0.2">
      <c r="A24" s="53">
        <v>6131</v>
      </c>
      <c r="B24" s="85" t="s">
        <v>94</v>
      </c>
      <c r="C24" s="50" t="s">
        <v>95</v>
      </c>
      <c r="D24" s="242">
        <v>1369805.55</v>
      </c>
      <c r="E24" s="242">
        <v>1307666.18</v>
      </c>
      <c r="F24" s="52">
        <f t="shared" si="0"/>
        <v>95.463635696322001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4131550.43</v>
      </c>
      <c r="E27" s="242">
        <v>3313517.28</v>
      </c>
      <c r="F27" s="52">
        <f t="shared" si="0"/>
        <v>80.200334865572472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598018.68999999994</v>
      </c>
      <c r="E29" s="51">
        <f t="shared" si="5"/>
        <v>629414.64</v>
      </c>
      <c r="F29" s="52">
        <f t="shared" si="0"/>
        <v>105.24999477859129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597573.99</v>
      </c>
      <c r="E31" s="242">
        <v>626772.99</v>
      </c>
      <c r="F31" s="52">
        <f t="shared" si="0"/>
        <v>104.88625684662078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444.7</v>
      </c>
      <c r="E33" s="242">
        <v>2641.65</v>
      </c>
      <c r="F33" s="52">
        <f t="shared" si="0"/>
        <v>594.02968293231402</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6718918.9899999993</v>
      </c>
      <c r="E50" s="51">
        <f>E51+E54+E59+E62+E65+E68+E71+E74+E77</f>
        <v>7516538.1000000006</v>
      </c>
      <c r="F50" s="52">
        <f t="shared" si="0"/>
        <v>111.87124165639035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272400.53000000003</v>
      </c>
      <c r="E54" s="51">
        <f t="shared" si="11"/>
        <v>117291.95999999999</v>
      </c>
      <c r="F54" s="52">
        <f t="shared" si="0"/>
        <v>43.058638689139109</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62428.59</v>
      </c>
      <c r="E57" s="242">
        <v>80876.83</v>
      </c>
      <c r="F57" s="52">
        <f t="shared" si="0"/>
        <v>129.55094773083934</v>
      </c>
    </row>
    <row r="58" spans="1:6" ht="12.75" customHeight="1" x14ac:dyDescent="0.2">
      <c r="A58" s="53">
        <v>6324</v>
      </c>
      <c r="B58" s="86" t="s">
        <v>162</v>
      </c>
      <c r="C58" s="50" t="s">
        <v>163</v>
      </c>
      <c r="D58" s="242">
        <v>209971.94</v>
      </c>
      <c r="E58" s="242">
        <v>36415.129999999997</v>
      </c>
      <c r="F58" s="52">
        <f t="shared" si="0"/>
        <v>17.342855431063786</v>
      </c>
    </row>
    <row r="59" spans="1:6" ht="24" x14ac:dyDescent="0.2">
      <c r="A59" s="53">
        <v>633</v>
      </c>
      <c r="B59" s="86" t="s">
        <v>164</v>
      </c>
      <c r="C59" s="50" t="s">
        <v>165</v>
      </c>
      <c r="D59" s="51">
        <f t="shared" ref="D59:E59" si="12">SUM(D60:D61)</f>
        <v>717843.7</v>
      </c>
      <c r="E59" s="51">
        <f t="shared" si="12"/>
        <v>472090.2</v>
      </c>
      <c r="F59" s="52">
        <f t="shared" si="0"/>
        <v>65.765040495584216</v>
      </c>
    </row>
    <row r="60" spans="1:6" ht="24" x14ac:dyDescent="0.2">
      <c r="A60" s="53">
        <v>6331</v>
      </c>
      <c r="B60" s="86" t="s">
        <v>166</v>
      </c>
      <c r="C60" s="50" t="s">
        <v>167</v>
      </c>
      <c r="D60" s="242">
        <v>227514.57</v>
      </c>
      <c r="E60" s="242">
        <v>444479.01</v>
      </c>
      <c r="F60" s="52">
        <f t="shared" si="0"/>
        <v>195.36287719946904</v>
      </c>
    </row>
    <row r="61" spans="1:6" ht="24" x14ac:dyDescent="0.2">
      <c r="A61" s="53">
        <v>6332</v>
      </c>
      <c r="B61" s="86" t="s">
        <v>168</v>
      </c>
      <c r="C61" s="50" t="s">
        <v>169</v>
      </c>
      <c r="D61" s="242">
        <v>490329.13</v>
      </c>
      <c r="E61" s="242">
        <v>27611.19</v>
      </c>
      <c r="F61" s="52">
        <f t="shared" si="0"/>
        <v>5.6311543228116996</v>
      </c>
    </row>
    <row r="62" spans="1:6" ht="12.75" customHeight="1" x14ac:dyDescent="0.2">
      <c r="A62" s="53">
        <v>634</v>
      </c>
      <c r="B62" s="85" t="s">
        <v>170</v>
      </c>
      <c r="C62" s="50" t="s">
        <v>171</v>
      </c>
      <c r="D62" s="51">
        <f t="shared" ref="D62:E62" si="13">SUM(D63:D64)</f>
        <v>59202.130000000005</v>
      </c>
      <c r="E62" s="51">
        <f t="shared" si="13"/>
        <v>42485.67</v>
      </c>
      <c r="F62" s="52">
        <f t="shared" si="0"/>
        <v>71.76375241904303</v>
      </c>
    </row>
    <row r="63" spans="1:6" ht="12.75" customHeight="1" x14ac:dyDescent="0.2">
      <c r="A63" s="53">
        <v>6341</v>
      </c>
      <c r="B63" s="85" t="s">
        <v>172</v>
      </c>
      <c r="C63" s="50" t="s">
        <v>173</v>
      </c>
      <c r="D63" s="242">
        <v>12457.16</v>
      </c>
      <c r="E63" s="242">
        <v>42485.67</v>
      </c>
      <c r="F63" s="52">
        <f t="shared" si="0"/>
        <v>341.05422102630132</v>
      </c>
    </row>
    <row r="64" spans="1:6" ht="12.75" customHeight="1" x14ac:dyDescent="0.2">
      <c r="A64" s="53">
        <v>6342</v>
      </c>
      <c r="B64" s="85" t="s">
        <v>174</v>
      </c>
      <c r="C64" s="50" t="s">
        <v>175</v>
      </c>
      <c r="D64" s="242">
        <v>46744.97</v>
      </c>
      <c r="E64" s="242">
        <v>0</v>
      </c>
      <c r="F64" s="52">
        <f t="shared" si="0"/>
        <v>0</v>
      </c>
    </row>
    <row r="65" spans="1:6" ht="12.75" customHeight="1" x14ac:dyDescent="0.2">
      <c r="A65" s="53">
        <v>635</v>
      </c>
      <c r="B65" s="85" t="s">
        <v>176</v>
      </c>
      <c r="C65" s="50" t="s">
        <v>177</v>
      </c>
      <c r="D65" s="51">
        <f t="shared" ref="D65:E65" si="14">SUM(D66:D67)</f>
        <v>540268.82999999996</v>
      </c>
      <c r="E65" s="51">
        <f t="shared" si="14"/>
        <v>421155.57</v>
      </c>
      <c r="F65" s="52">
        <f t="shared" si="0"/>
        <v>77.95296463799329</v>
      </c>
    </row>
    <row r="66" spans="1:6" ht="12.75" customHeight="1" x14ac:dyDescent="0.2">
      <c r="A66" s="53">
        <v>6351</v>
      </c>
      <c r="B66" s="85" t="s">
        <v>178</v>
      </c>
      <c r="C66" s="50" t="s">
        <v>179</v>
      </c>
      <c r="D66" s="242">
        <v>449689.66</v>
      </c>
      <c r="E66" s="242">
        <v>329958.57</v>
      </c>
      <c r="F66" s="52">
        <f t="shared" si="0"/>
        <v>73.374729140981358</v>
      </c>
    </row>
    <row r="67" spans="1:6" ht="12.75" customHeight="1" x14ac:dyDescent="0.2">
      <c r="A67" s="53">
        <v>6352</v>
      </c>
      <c r="B67" s="85" t="s">
        <v>180</v>
      </c>
      <c r="C67" s="50" t="s">
        <v>181</v>
      </c>
      <c r="D67" s="242">
        <v>90579.17</v>
      </c>
      <c r="E67" s="242">
        <v>91197</v>
      </c>
      <c r="F67" s="52">
        <f t="shared" si="0"/>
        <v>100.68208838742947</v>
      </c>
    </row>
    <row r="68" spans="1:6" ht="24" x14ac:dyDescent="0.2">
      <c r="A68" s="53" t="s">
        <v>182</v>
      </c>
      <c r="B68" s="232" t="s">
        <v>183</v>
      </c>
      <c r="C68" s="50" t="s">
        <v>182</v>
      </c>
      <c r="D68" s="51">
        <f t="shared" ref="D68:E68" si="15">SUM(D69:D70)</f>
        <v>4933119.3499999996</v>
      </c>
      <c r="E68" s="51">
        <f t="shared" si="15"/>
        <v>6050875.1600000001</v>
      </c>
      <c r="F68" s="52">
        <f t="shared" si="0"/>
        <v>122.65819516408013</v>
      </c>
    </row>
    <row r="69" spans="1:6" ht="12.75" customHeight="1" x14ac:dyDescent="0.2">
      <c r="A69" s="53" t="s">
        <v>184</v>
      </c>
      <c r="B69" s="85" t="s">
        <v>185</v>
      </c>
      <c r="C69" s="50" t="s">
        <v>184</v>
      </c>
      <c r="D69" s="242">
        <v>4813201.71</v>
      </c>
      <c r="E69" s="242">
        <v>5928938.2000000002</v>
      </c>
      <c r="F69" s="52">
        <f t="shared" si="0"/>
        <v>123.18075487428513</v>
      </c>
    </row>
    <row r="70" spans="1:6" ht="24" x14ac:dyDescent="0.2">
      <c r="A70" s="53" t="s">
        <v>186</v>
      </c>
      <c r="B70" s="85" t="s">
        <v>187</v>
      </c>
      <c r="C70" s="50" t="s">
        <v>186</v>
      </c>
      <c r="D70" s="242">
        <v>119917.64</v>
      </c>
      <c r="E70" s="242">
        <v>121936.96000000001</v>
      </c>
      <c r="F70" s="52">
        <f t="shared" si="0"/>
        <v>101.68392239873967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196084.45</v>
      </c>
      <c r="E74" s="51">
        <f t="shared" si="17"/>
        <v>412639.54</v>
      </c>
      <c r="F74" s="52">
        <f t="shared" si="0"/>
        <v>210.43970595322574</v>
      </c>
    </row>
    <row r="75" spans="1:6" ht="12.75" customHeight="1" x14ac:dyDescent="0.2">
      <c r="A75" s="53" t="s">
        <v>196</v>
      </c>
      <c r="B75" s="85" t="s">
        <v>197</v>
      </c>
      <c r="C75" s="50" t="s">
        <v>196</v>
      </c>
      <c r="D75" s="242">
        <v>196084.45</v>
      </c>
      <c r="E75" s="242">
        <v>412639.54</v>
      </c>
      <c r="F75" s="52">
        <f t="shared" si="0"/>
        <v>210.43970595322574</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1429147.71</v>
      </c>
      <c r="E82" s="51">
        <f t="shared" si="19"/>
        <v>1492507.9100000001</v>
      </c>
      <c r="F82" s="52">
        <f t="shared" si="0"/>
        <v>104.43342556942558</v>
      </c>
    </row>
    <row r="83" spans="1:6" ht="12.75" customHeight="1" x14ac:dyDescent="0.2">
      <c r="A83" s="53">
        <v>641</v>
      </c>
      <c r="B83" s="85" t="s">
        <v>212</v>
      </c>
      <c r="C83" s="50" t="s">
        <v>213</v>
      </c>
      <c r="D83" s="51">
        <f t="shared" ref="D83:E83" si="20">SUM(D84:D90)</f>
        <v>173355.71</v>
      </c>
      <c r="E83" s="51">
        <f t="shared" si="20"/>
        <v>368729.07999999996</v>
      </c>
      <c r="F83" s="52">
        <f t="shared" si="0"/>
        <v>212.70085652211858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22680.11</v>
      </c>
      <c r="E85" s="242">
        <v>178928.5</v>
      </c>
      <c r="F85" s="52">
        <f t="shared" si="0"/>
        <v>788.92254049914209</v>
      </c>
    </row>
    <row r="86" spans="1:6" ht="12.75" customHeight="1" x14ac:dyDescent="0.2">
      <c r="A86" s="53">
        <v>6414</v>
      </c>
      <c r="B86" s="85" t="s">
        <v>218</v>
      </c>
      <c r="C86" s="50" t="s">
        <v>219</v>
      </c>
      <c r="D86" s="242">
        <v>137450.88</v>
      </c>
      <c r="E86" s="242">
        <v>162345.24</v>
      </c>
      <c r="F86" s="52">
        <f t="shared" si="0"/>
        <v>118.11145916272052</v>
      </c>
    </row>
    <row r="87" spans="1:6" ht="12.75" customHeight="1" x14ac:dyDescent="0.2">
      <c r="A87" s="53">
        <v>6415</v>
      </c>
      <c r="B87" s="85" t="s">
        <v>220</v>
      </c>
      <c r="C87" s="50" t="s">
        <v>221</v>
      </c>
      <c r="D87" s="242">
        <v>338.54</v>
      </c>
      <c r="E87" s="242">
        <v>0</v>
      </c>
      <c r="F87" s="52">
        <f t="shared" si="0"/>
        <v>0</v>
      </c>
    </row>
    <row r="88" spans="1:6" ht="12.75" customHeight="1" x14ac:dyDescent="0.2">
      <c r="A88" s="53">
        <v>6416</v>
      </c>
      <c r="B88" s="85" t="s">
        <v>222</v>
      </c>
      <c r="C88" s="50" t="s">
        <v>223</v>
      </c>
      <c r="D88" s="242">
        <v>12886.18</v>
      </c>
      <c r="E88" s="242">
        <v>27454.05</v>
      </c>
      <c r="F88" s="52">
        <f t="shared" si="0"/>
        <v>213.0503376485506</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1.29</v>
      </c>
      <c r="F90" s="52" t="str">
        <f t="shared" si="0"/>
        <v>-</v>
      </c>
    </row>
    <row r="91" spans="1:6" ht="12.75" customHeight="1" x14ac:dyDescent="0.2">
      <c r="A91" s="53">
        <v>642</v>
      </c>
      <c r="B91" s="85" t="s">
        <v>228</v>
      </c>
      <c r="C91" s="50" t="s">
        <v>229</v>
      </c>
      <c r="D91" s="51">
        <f t="shared" ref="D91:E91" si="21">SUM(D92:D97)</f>
        <v>1255792</v>
      </c>
      <c r="E91" s="51">
        <f t="shared" si="21"/>
        <v>1123778.83</v>
      </c>
      <c r="F91" s="52">
        <f t="shared" si="0"/>
        <v>89.487656395326624</v>
      </c>
    </row>
    <row r="92" spans="1:6" ht="12.75" customHeight="1" x14ac:dyDescent="0.2">
      <c r="A92" s="53">
        <v>6421</v>
      </c>
      <c r="B92" s="85" t="s">
        <v>230</v>
      </c>
      <c r="C92" s="50" t="s">
        <v>231</v>
      </c>
      <c r="D92" s="242">
        <v>244898.91</v>
      </c>
      <c r="E92" s="242">
        <v>267542.78000000003</v>
      </c>
      <c r="F92" s="52">
        <f t="shared" si="0"/>
        <v>109.24621101825241</v>
      </c>
    </row>
    <row r="93" spans="1:6" ht="12.75" customHeight="1" x14ac:dyDescent="0.2">
      <c r="A93" s="53">
        <v>6422</v>
      </c>
      <c r="B93" s="85" t="s">
        <v>232</v>
      </c>
      <c r="C93" s="50" t="s">
        <v>233</v>
      </c>
      <c r="D93" s="242">
        <v>839403.12</v>
      </c>
      <c r="E93" s="242">
        <v>684402.66</v>
      </c>
      <c r="F93" s="52">
        <f t="shared" si="0"/>
        <v>81.534443188631471</v>
      </c>
    </row>
    <row r="94" spans="1:6" ht="12.75" customHeight="1" x14ac:dyDescent="0.2">
      <c r="A94" s="53">
        <v>6423</v>
      </c>
      <c r="B94" s="85" t="s">
        <v>234</v>
      </c>
      <c r="C94" s="50" t="s">
        <v>235</v>
      </c>
      <c r="D94" s="242">
        <v>161370.97</v>
      </c>
      <c r="E94" s="242">
        <v>161276.37</v>
      </c>
      <c r="F94" s="52">
        <f t="shared" si="0"/>
        <v>99.941377312164633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10119</v>
      </c>
      <c r="E97" s="242">
        <v>10557.02</v>
      </c>
      <c r="F97" s="52">
        <f t="shared" si="0"/>
        <v>104.32868860559343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7050806.1799999997</v>
      </c>
      <c r="E106" s="51">
        <f t="shared" si="23"/>
        <v>7790622.7100000009</v>
      </c>
      <c r="F106" s="52">
        <f t="shared" si="0"/>
        <v>110.49265163604313</v>
      </c>
    </row>
    <row r="107" spans="1:6" ht="12.75" customHeight="1" x14ac:dyDescent="0.2">
      <c r="A107" s="53">
        <v>651</v>
      </c>
      <c r="B107" s="85" t="s">
        <v>260</v>
      </c>
      <c r="C107" s="50" t="s">
        <v>261</v>
      </c>
      <c r="D107" s="51">
        <f t="shared" ref="D107:E107" si="24">SUM(D108:D111)</f>
        <v>619826.5</v>
      </c>
      <c r="E107" s="51">
        <f t="shared" si="24"/>
        <v>636302.64</v>
      </c>
      <c r="F107" s="52">
        <f t="shared" si="0"/>
        <v>102.65818579876789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55175.93</v>
      </c>
      <c r="E109" s="242">
        <v>58203.06</v>
      </c>
      <c r="F109" s="52">
        <f t="shared" si="0"/>
        <v>105.48632347474705</v>
      </c>
    </row>
    <row r="110" spans="1:6" ht="12.75" customHeight="1" x14ac:dyDescent="0.2">
      <c r="A110" s="53">
        <v>6513</v>
      </c>
      <c r="B110" s="85" t="s">
        <v>266</v>
      </c>
      <c r="C110" s="50" t="s">
        <v>267</v>
      </c>
      <c r="D110" s="242">
        <v>14767.04</v>
      </c>
      <c r="E110" s="242">
        <v>12380.11</v>
      </c>
      <c r="F110" s="52">
        <f t="shared" si="0"/>
        <v>83.836097146076668</v>
      </c>
    </row>
    <row r="111" spans="1:6" ht="12.75" customHeight="1" x14ac:dyDescent="0.2">
      <c r="A111" s="53">
        <v>6514</v>
      </c>
      <c r="B111" s="85" t="s">
        <v>268</v>
      </c>
      <c r="C111" s="50" t="s">
        <v>269</v>
      </c>
      <c r="D111" s="242">
        <v>549883.53</v>
      </c>
      <c r="E111" s="242">
        <v>565719.47</v>
      </c>
      <c r="F111" s="52">
        <f t="shared" si="0"/>
        <v>102.87987167027896</v>
      </c>
    </row>
    <row r="112" spans="1:6" ht="12.75" customHeight="1" x14ac:dyDescent="0.2">
      <c r="A112" s="53">
        <v>652</v>
      </c>
      <c r="B112" s="85" t="s">
        <v>270</v>
      </c>
      <c r="C112" s="50" t="s">
        <v>271</v>
      </c>
      <c r="D112" s="51">
        <f t="shared" ref="D112:E112" si="25">SUM(D113:D119)</f>
        <v>1558146.68</v>
      </c>
      <c r="E112" s="51">
        <f t="shared" si="25"/>
        <v>1621221.3499999999</v>
      </c>
      <c r="F112" s="52">
        <f t="shared" si="0"/>
        <v>104.04805727275945</v>
      </c>
    </row>
    <row r="113" spans="1:6" ht="12.75" customHeight="1" x14ac:dyDescent="0.2">
      <c r="A113" s="53">
        <v>6521</v>
      </c>
      <c r="B113" s="85" t="s">
        <v>272</v>
      </c>
      <c r="C113" s="50" t="s">
        <v>273</v>
      </c>
      <c r="D113" s="242">
        <v>169.79</v>
      </c>
      <c r="E113" s="242">
        <v>45.37</v>
      </c>
      <c r="F113" s="52">
        <f t="shared" si="0"/>
        <v>26.721243889510571</v>
      </c>
    </row>
    <row r="114" spans="1:6" ht="12.75" customHeight="1" x14ac:dyDescent="0.2">
      <c r="A114" s="53">
        <v>6522</v>
      </c>
      <c r="B114" s="85" t="s">
        <v>274</v>
      </c>
      <c r="C114" s="50" t="s">
        <v>275</v>
      </c>
      <c r="D114" s="242">
        <v>9444.0499999999993</v>
      </c>
      <c r="E114" s="242">
        <v>10905.1</v>
      </c>
      <c r="F114" s="52">
        <f t="shared" si="0"/>
        <v>115.47058730099906</v>
      </c>
    </row>
    <row r="115" spans="1:6" ht="12.75" customHeight="1" x14ac:dyDescent="0.2">
      <c r="A115" s="53">
        <v>6524</v>
      </c>
      <c r="B115" s="85" t="s">
        <v>276</v>
      </c>
      <c r="C115" s="50" t="s">
        <v>277</v>
      </c>
      <c r="D115" s="242">
        <v>89.89</v>
      </c>
      <c r="E115" s="242">
        <v>37.18</v>
      </c>
      <c r="F115" s="52">
        <f t="shared" si="0"/>
        <v>41.361664256313269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1548442.95</v>
      </c>
      <c r="E117" s="242">
        <v>1610233.7</v>
      </c>
      <c r="F117" s="52">
        <f t="shared" si="0"/>
        <v>103.99050865903715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4872833</v>
      </c>
      <c r="E120" s="51">
        <f t="shared" si="26"/>
        <v>5533098.7200000007</v>
      </c>
      <c r="F120" s="52">
        <f t="shared" si="0"/>
        <v>113.54993532509734</v>
      </c>
    </row>
    <row r="121" spans="1:6" ht="12.75" customHeight="1" x14ac:dyDescent="0.2">
      <c r="A121" s="53">
        <v>6531</v>
      </c>
      <c r="B121" s="85" t="s">
        <v>288</v>
      </c>
      <c r="C121" s="50" t="s">
        <v>289</v>
      </c>
      <c r="D121" s="242">
        <v>2538728.0699999998</v>
      </c>
      <c r="E121" s="242">
        <v>3102935.93</v>
      </c>
      <c r="F121" s="52">
        <f t="shared" si="0"/>
        <v>122.22403677917346</v>
      </c>
    </row>
    <row r="122" spans="1:6" ht="12.75" customHeight="1" x14ac:dyDescent="0.2">
      <c r="A122" s="53">
        <v>6532</v>
      </c>
      <c r="B122" s="85" t="s">
        <v>290</v>
      </c>
      <c r="C122" s="50" t="s">
        <v>291</v>
      </c>
      <c r="D122" s="242">
        <v>2334104.9300000002</v>
      </c>
      <c r="E122" s="242">
        <v>2430162.79</v>
      </c>
      <c r="F122" s="52">
        <f t="shared" si="0"/>
        <v>104.11540452896433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289798.63</v>
      </c>
      <c r="E124" s="51">
        <f t="shared" si="27"/>
        <v>223172.25</v>
      </c>
      <c r="F124" s="52">
        <f t="shared" si="0"/>
        <v>77.009422025217987</v>
      </c>
    </row>
    <row r="125" spans="1:6" ht="12.75" customHeight="1" x14ac:dyDescent="0.2">
      <c r="A125" s="53">
        <v>661</v>
      </c>
      <c r="B125" s="86" t="s">
        <v>296</v>
      </c>
      <c r="C125" s="50" t="s">
        <v>297</v>
      </c>
      <c r="D125" s="51">
        <f t="shared" ref="D125:E125" si="28">SUM(D126:D127)</f>
        <v>135431.87</v>
      </c>
      <c r="E125" s="51">
        <f t="shared" si="28"/>
        <v>127946.11</v>
      </c>
      <c r="F125" s="52">
        <f t="shared" si="0"/>
        <v>94.472674710908151</v>
      </c>
    </row>
    <row r="126" spans="1:6" ht="12.75" customHeight="1" x14ac:dyDescent="0.2">
      <c r="A126" s="53">
        <v>6614</v>
      </c>
      <c r="B126" s="86" t="s">
        <v>298</v>
      </c>
      <c r="C126" s="50" t="s">
        <v>299</v>
      </c>
      <c r="D126" s="242">
        <v>0</v>
      </c>
      <c r="E126" s="242">
        <v>492</v>
      </c>
      <c r="F126" s="52" t="str">
        <f t="shared" si="0"/>
        <v>-</v>
      </c>
    </row>
    <row r="127" spans="1:6" ht="12.75" customHeight="1" x14ac:dyDescent="0.2">
      <c r="A127" s="53">
        <v>6615</v>
      </c>
      <c r="B127" s="86" t="s">
        <v>300</v>
      </c>
      <c r="C127" s="50" t="s">
        <v>301</v>
      </c>
      <c r="D127" s="242">
        <v>135431.87</v>
      </c>
      <c r="E127" s="242">
        <v>127454.11</v>
      </c>
      <c r="F127" s="52">
        <f t="shared" si="0"/>
        <v>94.109392419967335</v>
      </c>
    </row>
    <row r="128" spans="1:6" ht="24" x14ac:dyDescent="0.2">
      <c r="A128" s="53">
        <v>663</v>
      </c>
      <c r="B128" s="231" t="s">
        <v>302</v>
      </c>
      <c r="C128" s="50" t="s">
        <v>303</v>
      </c>
      <c r="D128" s="51">
        <f t="shared" ref="D128:E128" si="29">SUM(D129:D132)</f>
        <v>154366.76</v>
      </c>
      <c r="E128" s="51">
        <f t="shared" si="29"/>
        <v>95226.14</v>
      </c>
      <c r="F128" s="52">
        <f t="shared" si="0"/>
        <v>61.688241691410759</v>
      </c>
    </row>
    <row r="129" spans="1:6" ht="12.75" customHeight="1" x14ac:dyDescent="0.2">
      <c r="A129" s="53">
        <v>6631</v>
      </c>
      <c r="B129" s="86" t="s">
        <v>304</v>
      </c>
      <c r="C129" s="50" t="s">
        <v>305</v>
      </c>
      <c r="D129" s="242">
        <v>129531.31</v>
      </c>
      <c r="E129" s="242">
        <v>79019.64</v>
      </c>
      <c r="F129" s="52">
        <f t="shared" si="0"/>
        <v>61.004277653024587</v>
      </c>
    </row>
    <row r="130" spans="1:6" ht="12.75" customHeight="1" x14ac:dyDescent="0.2">
      <c r="A130" s="53">
        <v>6632</v>
      </c>
      <c r="B130" s="232" t="s">
        <v>306</v>
      </c>
      <c r="C130" s="50" t="s">
        <v>307</v>
      </c>
      <c r="D130" s="242">
        <v>24835.45</v>
      </c>
      <c r="E130" s="242">
        <v>16206.5</v>
      </c>
      <c r="F130" s="52">
        <f t="shared" si="0"/>
        <v>65.255511778526255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186124.25999999998</v>
      </c>
      <c r="E139" s="51">
        <f t="shared" si="33"/>
        <v>227964.31</v>
      </c>
      <c r="F139" s="52">
        <f t="shared" si="31"/>
        <v>122.47963269269681</v>
      </c>
    </row>
    <row r="140" spans="1:6" ht="12.75" customHeight="1" x14ac:dyDescent="0.2">
      <c r="A140" s="53">
        <v>681</v>
      </c>
      <c r="B140" s="85" t="s">
        <v>326</v>
      </c>
      <c r="C140" s="50" t="s">
        <v>327</v>
      </c>
      <c r="D140" s="51">
        <f t="shared" ref="D140:E140" si="34">SUM(D141:D149)</f>
        <v>182400.83</v>
      </c>
      <c r="E140" s="51">
        <f t="shared" si="34"/>
        <v>227060.59</v>
      </c>
      <c r="F140" s="52">
        <f t="shared" si="31"/>
        <v>124.48440612907299</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182400.83</v>
      </c>
      <c r="E149" s="242">
        <v>227060.59</v>
      </c>
      <c r="F149" s="52">
        <f t="shared" si="31"/>
        <v>124.48440612907299</v>
      </c>
    </row>
    <row r="150" spans="1:6" ht="12.75" customHeight="1" x14ac:dyDescent="0.2">
      <c r="A150" s="53">
        <v>683</v>
      </c>
      <c r="B150" s="85" t="s">
        <v>346</v>
      </c>
      <c r="C150" s="50" t="s">
        <v>347</v>
      </c>
      <c r="D150" s="242">
        <v>3723.43</v>
      </c>
      <c r="E150" s="242">
        <v>903.72</v>
      </c>
      <c r="F150" s="52">
        <f t="shared" si="31"/>
        <v>24.271169325057812</v>
      </c>
    </row>
    <row r="151" spans="1:6" ht="12.75" customHeight="1" x14ac:dyDescent="0.2">
      <c r="A151" s="53">
        <v>3</v>
      </c>
      <c r="B151" s="85" t="s">
        <v>348</v>
      </c>
      <c r="C151" s="50" t="s">
        <v>56</v>
      </c>
      <c r="D151" s="51">
        <f t="shared" ref="D151:E151" si="35">D152+D163+D196+D215+D224+D252+D263</f>
        <v>23055921.650000006</v>
      </c>
      <c r="E151" s="51">
        <f t="shared" si="35"/>
        <v>27198241.360000003</v>
      </c>
      <c r="F151" s="52">
        <f t="shared" si="31"/>
        <v>117.96640261396792</v>
      </c>
    </row>
    <row r="152" spans="1:6" ht="12.75" customHeight="1" x14ac:dyDescent="0.2">
      <c r="A152" s="53">
        <v>31</v>
      </c>
      <c r="B152" s="85" t="s">
        <v>349</v>
      </c>
      <c r="C152" s="50" t="s">
        <v>350</v>
      </c>
      <c r="D152" s="51">
        <f t="shared" ref="D152:E152" si="36">D153+D158+D159</f>
        <v>9804895.1500000022</v>
      </c>
      <c r="E152" s="51">
        <f t="shared" si="36"/>
        <v>11715144</v>
      </c>
      <c r="F152" s="52">
        <f t="shared" si="31"/>
        <v>119.48260354421024</v>
      </c>
    </row>
    <row r="153" spans="1:6" ht="12.75" customHeight="1" x14ac:dyDescent="0.2">
      <c r="A153" s="53">
        <v>311</v>
      </c>
      <c r="B153" s="85" t="s">
        <v>351</v>
      </c>
      <c r="C153" s="50" t="s">
        <v>352</v>
      </c>
      <c r="D153" s="51">
        <f t="shared" ref="D153:E153" si="37">SUM(D154:D157)</f>
        <v>7984275.6300000008</v>
      </c>
      <c r="E153" s="51">
        <f t="shared" si="37"/>
        <v>9291336.7200000007</v>
      </c>
      <c r="F153" s="52">
        <f t="shared" si="31"/>
        <v>116.37044048290201</v>
      </c>
    </row>
    <row r="154" spans="1:6" ht="12.75" customHeight="1" x14ac:dyDescent="0.2">
      <c r="A154" s="53">
        <v>3111</v>
      </c>
      <c r="B154" s="85" t="s">
        <v>353</v>
      </c>
      <c r="C154" s="50" t="s">
        <v>354</v>
      </c>
      <c r="D154" s="242">
        <v>7873658.0800000001</v>
      </c>
      <c r="E154" s="242">
        <v>9172426.2200000007</v>
      </c>
      <c r="F154" s="52">
        <f t="shared" si="31"/>
        <v>116.49510464899437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106143.44</v>
      </c>
      <c r="E156" s="242">
        <v>113210.22</v>
      </c>
      <c r="F156" s="52">
        <f t="shared" si="31"/>
        <v>106.6577642480779</v>
      </c>
    </row>
    <row r="157" spans="1:6" ht="12.75" customHeight="1" x14ac:dyDescent="0.2">
      <c r="A157" s="53">
        <v>3114</v>
      </c>
      <c r="B157" s="85" t="s">
        <v>359</v>
      </c>
      <c r="C157" s="50" t="s">
        <v>360</v>
      </c>
      <c r="D157" s="242">
        <v>4474.1099999999997</v>
      </c>
      <c r="E157" s="242">
        <v>5700.28</v>
      </c>
      <c r="F157" s="52">
        <f t="shared" si="31"/>
        <v>127.40589748575695</v>
      </c>
    </row>
    <row r="158" spans="1:6" ht="12.75" customHeight="1" x14ac:dyDescent="0.2">
      <c r="A158" s="53">
        <v>312</v>
      </c>
      <c r="B158" s="85" t="s">
        <v>361</v>
      </c>
      <c r="C158" s="50" t="s">
        <v>362</v>
      </c>
      <c r="D158" s="242">
        <v>495570.88</v>
      </c>
      <c r="E158" s="242">
        <v>869191.85</v>
      </c>
      <c r="F158" s="52">
        <f t="shared" si="31"/>
        <v>175.39203473779571</v>
      </c>
    </row>
    <row r="159" spans="1:6" ht="12.75" customHeight="1" x14ac:dyDescent="0.2">
      <c r="A159" s="53">
        <v>313</v>
      </c>
      <c r="B159" s="85" t="s">
        <v>363</v>
      </c>
      <c r="C159" s="50" t="s">
        <v>364</v>
      </c>
      <c r="D159" s="51">
        <f t="shared" ref="D159:E159" si="38">SUM(D160:D162)</f>
        <v>1325048.6399999999</v>
      </c>
      <c r="E159" s="51">
        <f t="shared" si="38"/>
        <v>1554615.43</v>
      </c>
      <c r="F159" s="52">
        <f t="shared" si="31"/>
        <v>117.3251594749005</v>
      </c>
    </row>
    <row r="160" spans="1:6" ht="12.75" customHeight="1" x14ac:dyDescent="0.2">
      <c r="A160" s="53">
        <v>3131</v>
      </c>
      <c r="B160" s="85" t="s">
        <v>142</v>
      </c>
      <c r="C160" s="50" t="s">
        <v>365</v>
      </c>
      <c r="D160" s="242">
        <v>39783.96</v>
      </c>
      <c r="E160" s="242">
        <v>50585.13</v>
      </c>
      <c r="F160" s="52">
        <f t="shared" si="31"/>
        <v>127.14955977233035</v>
      </c>
    </row>
    <row r="161" spans="1:6" ht="12.75" customHeight="1" x14ac:dyDescent="0.2">
      <c r="A161" s="53">
        <v>3132</v>
      </c>
      <c r="B161" s="85" t="s">
        <v>366</v>
      </c>
      <c r="C161" s="50" t="s">
        <v>367</v>
      </c>
      <c r="D161" s="242">
        <v>1285225.28</v>
      </c>
      <c r="E161" s="242">
        <v>1504030.3</v>
      </c>
      <c r="F161" s="52">
        <f t="shared" si="31"/>
        <v>117.02464333723657</v>
      </c>
    </row>
    <row r="162" spans="1:6" ht="12.75" customHeight="1" x14ac:dyDescent="0.2">
      <c r="A162" s="53">
        <v>3133</v>
      </c>
      <c r="B162" s="85" t="s">
        <v>368</v>
      </c>
      <c r="C162" s="50" t="s">
        <v>369</v>
      </c>
      <c r="D162" s="242">
        <v>39.4</v>
      </c>
      <c r="E162" s="242">
        <v>0</v>
      </c>
      <c r="F162" s="52">
        <f t="shared" si="31"/>
        <v>0</v>
      </c>
    </row>
    <row r="163" spans="1:6" ht="12.75" customHeight="1" x14ac:dyDescent="0.2">
      <c r="A163" s="53">
        <v>32</v>
      </c>
      <c r="B163" s="85" t="s">
        <v>370</v>
      </c>
      <c r="C163" s="50" t="s">
        <v>371</v>
      </c>
      <c r="D163" s="51">
        <f t="shared" ref="D163:E163" si="39">D164+D169+D177+D187+D188</f>
        <v>7714050.6400000006</v>
      </c>
      <c r="E163" s="51">
        <f t="shared" si="39"/>
        <v>9708456.6300000008</v>
      </c>
      <c r="F163" s="52">
        <f t="shared" si="31"/>
        <v>125.8541988259491</v>
      </c>
    </row>
    <row r="164" spans="1:6" ht="12.75" customHeight="1" x14ac:dyDescent="0.2">
      <c r="A164" s="53">
        <v>321</v>
      </c>
      <c r="B164" s="85" t="s">
        <v>372</v>
      </c>
      <c r="C164" s="50" t="s">
        <v>373</v>
      </c>
      <c r="D164" s="51">
        <f t="shared" ref="D164:E164" si="40">SUM(D165:D168)</f>
        <v>561393.18000000005</v>
      </c>
      <c r="E164" s="51">
        <f t="shared" si="40"/>
        <v>607759.21000000008</v>
      </c>
      <c r="F164" s="52">
        <f t="shared" si="31"/>
        <v>108.25910104572343</v>
      </c>
    </row>
    <row r="165" spans="1:6" ht="12.75" customHeight="1" x14ac:dyDescent="0.2">
      <c r="A165" s="53">
        <v>3211</v>
      </c>
      <c r="B165" s="85" t="s">
        <v>374</v>
      </c>
      <c r="C165" s="50" t="s">
        <v>375</v>
      </c>
      <c r="D165" s="242">
        <v>73732.710000000006</v>
      </c>
      <c r="E165" s="242">
        <v>84734.9</v>
      </c>
      <c r="F165" s="52">
        <f t="shared" si="31"/>
        <v>114.92172198743269</v>
      </c>
    </row>
    <row r="166" spans="1:6" ht="12.75" customHeight="1" x14ac:dyDescent="0.2">
      <c r="A166" s="53">
        <v>3212</v>
      </c>
      <c r="B166" s="85" t="s">
        <v>376</v>
      </c>
      <c r="C166" s="50" t="s">
        <v>377</v>
      </c>
      <c r="D166" s="242">
        <v>460060.89</v>
      </c>
      <c r="E166" s="242">
        <v>493958.77</v>
      </c>
      <c r="F166" s="52">
        <f t="shared" si="31"/>
        <v>107.36812903178969</v>
      </c>
    </row>
    <row r="167" spans="1:6" ht="12.75" customHeight="1" x14ac:dyDescent="0.2">
      <c r="A167" s="53">
        <v>3213</v>
      </c>
      <c r="B167" s="85" t="s">
        <v>378</v>
      </c>
      <c r="C167" s="50" t="s">
        <v>379</v>
      </c>
      <c r="D167" s="242">
        <v>25076.92</v>
      </c>
      <c r="E167" s="242">
        <v>25228.17</v>
      </c>
      <c r="F167" s="52">
        <f t="shared" si="31"/>
        <v>100.60314424578456</v>
      </c>
    </row>
    <row r="168" spans="1:6" ht="12.75" customHeight="1" x14ac:dyDescent="0.2">
      <c r="A168" s="53">
        <v>3214</v>
      </c>
      <c r="B168" s="85" t="s">
        <v>380</v>
      </c>
      <c r="C168" s="50" t="s">
        <v>381</v>
      </c>
      <c r="D168" s="242">
        <v>2522.66</v>
      </c>
      <c r="E168" s="242">
        <v>3837.37</v>
      </c>
      <c r="F168" s="52">
        <f t="shared" si="31"/>
        <v>152.1160203911744</v>
      </c>
    </row>
    <row r="169" spans="1:6" ht="12.75" customHeight="1" x14ac:dyDescent="0.2">
      <c r="A169" s="53">
        <v>322</v>
      </c>
      <c r="B169" s="85" t="s">
        <v>382</v>
      </c>
      <c r="C169" s="50" t="s">
        <v>383</v>
      </c>
      <c r="D169" s="51">
        <f t="shared" ref="D169:E169" si="41">SUM(D170:D176)</f>
        <v>1641773.4000000001</v>
      </c>
      <c r="E169" s="51">
        <f t="shared" si="41"/>
        <v>2030038.7800000003</v>
      </c>
      <c r="F169" s="52">
        <f t="shared" si="31"/>
        <v>123.6491454910891</v>
      </c>
    </row>
    <row r="170" spans="1:6" ht="12.75" customHeight="1" x14ac:dyDescent="0.2">
      <c r="A170" s="53">
        <v>3221</v>
      </c>
      <c r="B170" s="85" t="s">
        <v>384</v>
      </c>
      <c r="C170" s="50" t="s">
        <v>385</v>
      </c>
      <c r="D170" s="242">
        <v>237834.81</v>
      </c>
      <c r="E170" s="242">
        <v>265665.57</v>
      </c>
      <c r="F170" s="52">
        <f t="shared" si="31"/>
        <v>111.7017185163097</v>
      </c>
    </row>
    <row r="171" spans="1:6" ht="12.75" customHeight="1" x14ac:dyDescent="0.2">
      <c r="A171" s="53">
        <v>3222</v>
      </c>
      <c r="B171" s="85" t="s">
        <v>386</v>
      </c>
      <c r="C171" s="50" t="s">
        <v>387</v>
      </c>
      <c r="D171" s="242">
        <v>432451.29</v>
      </c>
      <c r="E171" s="242">
        <v>582452.66</v>
      </c>
      <c r="F171" s="52">
        <f t="shared" si="31"/>
        <v>134.68630420781034</v>
      </c>
    </row>
    <row r="172" spans="1:6" ht="12.75" customHeight="1" x14ac:dyDescent="0.2">
      <c r="A172" s="53">
        <v>3223</v>
      </c>
      <c r="B172" s="85" t="s">
        <v>388</v>
      </c>
      <c r="C172" s="50" t="s">
        <v>389</v>
      </c>
      <c r="D172" s="242">
        <v>819552.03</v>
      </c>
      <c r="E172" s="242">
        <v>1001014.16</v>
      </c>
      <c r="F172" s="52">
        <f t="shared" si="31"/>
        <v>122.14162412604847</v>
      </c>
    </row>
    <row r="173" spans="1:6" ht="12.75" customHeight="1" x14ac:dyDescent="0.2">
      <c r="A173" s="53">
        <v>3224</v>
      </c>
      <c r="B173" s="85" t="s">
        <v>390</v>
      </c>
      <c r="C173" s="50" t="s">
        <v>391</v>
      </c>
      <c r="D173" s="242">
        <v>58793.84</v>
      </c>
      <c r="E173" s="242">
        <v>78855.259999999995</v>
      </c>
      <c r="F173" s="52">
        <f t="shared" si="31"/>
        <v>134.12163587205734</v>
      </c>
    </row>
    <row r="174" spans="1:6" ht="12.75" customHeight="1" x14ac:dyDescent="0.2">
      <c r="A174" s="53">
        <v>3225</v>
      </c>
      <c r="B174" s="85" t="s">
        <v>392</v>
      </c>
      <c r="C174" s="50" t="s">
        <v>393</v>
      </c>
      <c r="D174" s="242">
        <v>38833.08</v>
      </c>
      <c r="E174" s="242">
        <v>38537.019999999997</v>
      </c>
      <c r="F174" s="52">
        <f t="shared" si="31"/>
        <v>99.237608760366143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54308.35</v>
      </c>
      <c r="E176" s="242">
        <v>63514.11</v>
      </c>
      <c r="F176" s="52">
        <f t="shared" si="31"/>
        <v>116.95091086361491</v>
      </c>
    </row>
    <row r="177" spans="1:6" ht="12.75" customHeight="1" x14ac:dyDescent="0.2">
      <c r="A177" s="53">
        <v>323</v>
      </c>
      <c r="B177" s="85" t="s">
        <v>398</v>
      </c>
      <c r="C177" s="50" t="s">
        <v>399</v>
      </c>
      <c r="D177" s="51">
        <f t="shared" ref="D177:E177" si="42">SUM(D178:D186)</f>
        <v>4839784.47</v>
      </c>
      <c r="E177" s="51">
        <f t="shared" si="42"/>
        <v>6294361.4500000011</v>
      </c>
      <c r="F177" s="52">
        <f t="shared" si="31"/>
        <v>130.05458174876125</v>
      </c>
    </row>
    <row r="178" spans="1:6" ht="12.75" customHeight="1" x14ac:dyDescent="0.2">
      <c r="A178" s="53">
        <v>3231</v>
      </c>
      <c r="B178" s="85" t="s">
        <v>400</v>
      </c>
      <c r="C178" s="50" t="s">
        <v>401</v>
      </c>
      <c r="D178" s="242">
        <v>330372.78999999998</v>
      </c>
      <c r="E178" s="242">
        <v>418815.05</v>
      </c>
      <c r="F178" s="52">
        <f t="shared" si="31"/>
        <v>126.77044317118246</v>
      </c>
    </row>
    <row r="179" spans="1:6" ht="12.75" customHeight="1" x14ac:dyDescent="0.2">
      <c r="A179" s="53">
        <v>3232</v>
      </c>
      <c r="B179" s="85" t="s">
        <v>402</v>
      </c>
      <c r="C179" s="50" t="s">
        <v>403</v>
      </c>
      <c r="D179" s="242">
        <v>1142088.1399999999</v>
      </c>
      <c r="E179" s="242">
        <v>1474177.14</v>
      </c>
      <c r="F179" s="52">
        <f t="shared" si="31"/>
        <v>129.07735299659097</v>
      </c>
    </row>
    <row r="180" spans="1:6" ht="12.75" customHeight="1" x14ac:dyDescent="0.2">
      <c r="A180" s="53">
        <v>3233</v>
      </c>
      <c r="B180" s="85" t="s">
        <v>404</v>
      </c>
      <c r="C180" s="50" t="s">
        <v>405</v>
      </c>
      <c r="D180" s="242">
        <v>63046.93</v>
      </c>
      <c r="E180" s="242">
        <v>72412.39</v>
      </c>
      <c r="F180" s="52">
        <f t="shared" si="31"/>
        <v>114.85474391853813</v>
      </c>
    </row>
    <row r="181" spans="1:6" ht="12.75" customHeight="1" x14ac:dyDescent="0.2">
      <c r="A181" s="53">
        <v>3234</v>
      </c>
      <c r="B181" s="85" t="s">
        <v>406</v>
      </c>
      <c r="C181" s="50" t="s">
        <v>407</v>
      </c>
      <c r="D181" s="242">
        <v>1885001.34</v>
      </c>
      <c r="E181" s="242">
        <v>2228231.9900000002</v>
      </c>
      <c r="F181" s="52">
        <f t="shared" si="31"/>
        <v>118.20850960243881</v>
      </c>
    </row>
    <row r="182" spans="1:6" ht="12.75" customHeight="1" x14ac:dyDescent="0.2">
      <c r="A182" s="53">
        <v>3235</v>
      </c>
      <c r="B182" s="85" t="s">
        <v>408</v>
      </c>
      <c r="C182" s="50" t="s">
        <v>409</v>
      </c>
      <c r="D182" s="242">
        <v>251725.84</v>
      </c>
      <c r="E182" s="242">
        <v>396729.68</v>
      </c>
      <c r="F182" s="52">
        <f t="shared" si="31"/>
        <v>157.60387570858836</v>
      </c>
    </row>
    <row r="183" spans="1:6" ht="12.75" customHeight="1" x14ac:dyDescent="0.2">
      <c r="A183" s="53">
        <v>3236</v>
      </c>
      <c r="B183" s="85" t="s">
        <v>410</v>
      </c>
      <c r="C183" s="50" t="s">
        <v>411</v>
      </c>
      <c r="D183" s="242">
        <v>94664.55</v>
      </c>
      <c r="E183" s="242">
        <v>83416.44</v>
      </c>
      <c r="F183" s="52">
        <f t="shared" si="31"/>
        <v>88.117927988882855</v>
      </c>
    </row>
    <row r="184" spans="1:6" ht="12.75" customHeight="1" x14ac:dyDescent="0.2">
      <c r="A184" s="53">
        <v>3237</v>
      </c>
      <c r="B184" s="85" t="s">
        <v>412</v>
      </c>
      <c r="C184" s="50" t="s">
        <v>413</v>
      </c>
      <c r="D184" s="242">
        <v>494563.75</v>
      </c>
      <c r="E184" s="242">
        <v>850248.19</v>
      </c>
      <c r="F184" s="52">
        <f t="shared" si="31"/>
        <v>171.91882542948201</v>
      </c>
    </row>
    <row r="185" spans="1:6" ht="12.75" customHeight="1" x14ac:dyDescent="0.2">
      <c r="A185" s="53">
        <v>3238</v>
      </c>
      <c r="B185" s="85" t="s">
        <v>414</v>
      </c>
      <c r="C185" s="50" t="s">
        <v>415</v>
      </c>
      <c r="D185" s="242">
        <v>208672.2</v>
      </c>
      <c r="E185" s="242">
        <v>239909.84</v>
      </c>
      <c r="F185" s="52">
        <f t="shared" si="31"/>
        <v>114.9697180553998</v>
      </c>
    </row>
    <row r="186" spans="1:6" ht="12.75" customHeight="1" x14ac:dyDescent="0.2">
      <c r="A186" s="53">
        <v>3239</v>
      </c>
      <c r="B186" s="85" t="s">
        <v>416</v>
      </c>
      <c r="C186" s="50" t="s">
        <v>417</v>
      </c>
      <c r="D186" s="242">
        <v>369648.93</v>
      </c>
      <c r="E186" s="242">
        <v>530420.73</v>
      </c>
      <c r="F186" s="52">
        <f t="shared" si="31"/>
        <v>143.49310574225115</v>
      </c>
    </row>
    <row r="187" spans="1:6" ht="12.75" customHeight="1" x14ac:dyDescent="0.2">
      <c r="A187" s="53">
        <v>324</v>
      </c>
      <c r="B187" s="85" t="s">
        <v>418</v>
      </c>
      <c r="C187" s="50" t="s">
        <v>419</v>
      </c>
      <c r="D187" s="242">
        <v>20663.23</v>
      </c>
      <c r="E187" s="242">
        <v>45550.76</v>
      </c>
      <c r="F187" s="52">
        <f t="shared" si="31"/>
        <v>220.44356085665214</v>
      </c>
    </row>
    <row r="188" spans="1:6" ht="12.75" customHeight="1" x14ac:dyDescent="0.2">
      <c r="A188" s="53">
        <v>329</v>
      </c>
      <c r="B188" s="85" t="s">
        <v>420</v>
      </c>
      <c r="C188" s="50" t="s">
        <v>421</v>
      </c>
      <c r="D188" s="51">
        <f t="shared" ref="D188:E188" si="43">SUM(D189:D195)</f>
        <v>650436.3600000001</v>
      </c>
      <c r="E188" s="51">
        <f t="shared" si="43"/>
        <v>730746.42999999993</v>
      </c>
      <c r="F188" s="52">
        <f t="shared" si="31"/>
        <v>112.34710648709734</v>
      </c>
    </row>
    <row r="189" spans="1:6" ht="12.75" customHeight="1" x14ac:dyDescent="0.2">
      <c r="A189" s="53">
        <v>3291</v>
      </c>
      <c r="B189" s="232" t="s">
        <v>422</v>
      </c>
      <c r="C189" s="50" t="s">
        <v>423</v>
      </c>
      <c r="D189" s="242">
        <v>52321.95</v>
      </c>
      <c r="E189" s="242">
        <v>74750.710000000006</v>
      </c>
      <c r="F189" s="52">
        <f t="shared" si="31"/>
        <v>142.86682740226618</v>
      </c>
    </row>
    <row r="190" spans="1:6" ht="12.75" customHeight="1" x14ac:dyDescent="0.2">
      <c r="A190" s="53">
        <v>3292</v>
      </c>
      <c r="B190" s="85" t="s">
        <v>424</v>
      </c>
      <c r="C190" s="50" t="s">
        <v>425</v>
      </c>
      <c r="D190" s="242">
        <v>123122.51</v>
      </c>
      <c r="E190" s="242">
        <v>95685.75</v>
      </c>
      <c r="F190" s="52">
        <f t="shared" si="31"/>
        <v>77.715886396403064</v>
      </c>
    </row>
    <row r="191" spans="1:6" ht="12.75" customHeight="1" x14ac:dyDescent="0.2">
      <c r="A191" s="53">
        <v>3293</v>
      </c>
      <c r="B191" s="85" t="s">
        <v>426</v>
      </c>
      <c r="C191" s="50" t="s">
        <v>427</v>
      </c>
      <c r="D191" s="242">
        <v>43682.13</v>
      </c>
      <c r="E191" s="242">
        <v>68098.59</v>
      </c>
      <c r="F191" s="52">
        <f t="shared" si="31"/>
        <v>155.89576332472799</v>
      </c>
    </row>
    <row r="192" spans="1:6" ht="12.75" customHeight="1" x14ac:dyDescent="0.2">
      <c r="A192" s="53">
        <v>3294</v>
      </c>
      <c r="B192" s="85" t="s">
        <v>428</v>
      </c>
      <c r="C192" s="50" t="s">
        <v>429</v>
      </c>
      <c r="D192" s="242">
        <v>37570.71</v>
      </c>
      <c r="E192" s="242">
        <v>42491.57</v>
      </c>
      <c r="F192" s="52">
        <f t="shared" si="31"/>
        <v>113.09759650536282</v>
      </c>
    </row>
    <row r="193" spans="1:6" ht="12.75" customHeight="1" x14ac:dyDescent="0.2">
      <c r="A193" s="53">
        <v>3295</v>
      </c>
      <c r="B193" s="85" t="s">
        <v>430</v>
      </c>
      <c r="C193" s="50" t="s">
        <v>431</v>
      </c>
      <c r="D193" s="242">
        <v>57530.64</v>
      </c>
      <c r="E193" s="242">
        <v>90344.68</v>
      </c>
      <c r="F193" s="52">
        <f t="shared" si="31"/>
        <v>157.03750210322707</v>
      </c>
    </row>
    <row r="194" spans="1:6" ht="12.75" customHeight="1" x14ac:dyDescent="0.2">
      <c r="A194" s="53" t="s">
        <v>432</v>
      </c>
      <c r="B194" s="85" t="s">
        <v>433</v>
      </c>
      <c r="C194" s="50" t="s">
        <v>432</v>
      </c>
      <c r="D194" s="242">
        <v>21277.08</v>
      </c>
      <c r="E194" s="242">
        <v>12208.76</v>
      </c>
      <c r="F194" s="52">
        <f t="shared" si="31"/>
        <v>57.379866034249062</v>
      </c>
    </row>
    <row r="195" spans="1:6" ht="12.75" customHeight="1" x14ac:dyDescent="0.2">
      <c r="A195" s="53">
        <v>3299</v>
      </c>
      <c r="B195" s="85" t="s">
        <v>434</v>
      </c>
      <c r="C195" s="50" t="s">
        <v>435</v>
      </c>
      <c r="D195" s="242">
        <v>314931.34000000003</v>
      </c>
      <c r="E195" s="242">
        <v>347166.37</v>
      </c>
      <c r="F195" s="52">
        <f t="shared" si="31"/>
        <v>110.23557388731142</v>
      </c>
    </row>
    <row r="196" spans="1:6" ht="12.75" customHeight="1" x14ac:dyDescent="0.2">
      <c r="A196" s="53">
        <v>34</v>
      </c>
      <c r="B196" s="232" t="s">
        <v>436</v>
      </c>
      <c r="C196" s="50" t="s">
        <v>437</v>
      </c>
      <c r="D196" s="51">
        <f t="shared" ref="D196:E196" si="44">D197+D202+D210</f>
        <v>159370.42000000001</v>
      </c>
      <c r="E196" s="51">
        <f t="shared" si="44"/>
        <v>143391.99</v>
      </c>
      <c r="F196" s="52">
        <f t="shared" si="31"/>
        <v>89.974030312525983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129132.73000000001</v>
      </c>
      <c r="E202" s="51">
        <f t="shared" si="46"/>
        <v>118484.42</v>
      </c>
      <c r="F202" s="52">
        <f t="shared" si="31"/>
        <v>91.753980574870525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88860.74</v>
      </c>
      <c r="E204" s="242">
        <v>82887.09</v>
      </c>
      <c r="F204" s="52">
        <f t="shared" si="31"/>
        <v>93.277514907033179</v>
      </c>
    </row>
    <row r="205" spans="1:6" ht="24" x14ac:dyDescent="0.2">
      <c r="A205" s="53">
        <v>3423</v>
      </c>
      <c r="B205" s="232" t="s">
        <v>454</v>
      </c>
      <c r="C205" s="50" t="s">
        <v>455</v>
      </c>
      <c r="D205" s="242">
        <v>40271.99</v>
      </c>
      <c r="E205" s="242">
        <v>35597.33</v>
      </c>
      <c r="F205" s="52">
        <f t="shared" si="31"/>
        <v>88.392279596811591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30237.690000000002</v>
      </c>
      <c r="E210" s="51">
        <f t="shared" si="47"/>
        <v>24907.57</v>
      </c>
      <c r="F210" s="52">
        <f t="shared" si="31"/>
        <v>82.372595261079795</v>
      </c>
    </row>
    <row r="211" spans="1:6" ht="12.75" customHeight="1" x14ac:dyDescent="0.2">
      <c r="A211" s="53">
        <v>3431</v>
      </c>
      <c r="B211" s="232" t="s">
        <v>466</v>
      </c>
      <c r="C211" s="50" t="s">
        <v>467</v>
      </c>
      <c r="D211" s="242">
        <v>20786.04</v>
      </c>
      <c r="E211" s="242">
        <v>21605.22</v>
      </c>
      <c r="F211" s="52">
        <f t="shared" si="31"/>
        <v>103.94101040890907</v>
      </c>
    </row>
    <row r="212" spans="1:6" ht="12.75" customHeight="1" x14ac:dyDescent="0.2">
      <c r="A212" s="53">
        <v>3432</v>
      </c>
      <c r="B212" s="85" t="s">
        <v>468</v>
      </c>
      <c r="C212" s="50" t="s">
        <v>469</v>
      </c>
      <c r="D212" s="242">
        <v>3955.54</v>
      </c>
      <c r="E212" s="242">
        <v>0</v>
      </c>
      <c r="F212" s="52">
        <f t="shared" si="31"/>
        <v>0</v>
      </c>
    </row>
    <row r="213" spans="1:6" ht="12.75" customHeight="1" x14ac:dyDescent="0.2">
      <c r="A213" s="53">
        <v>3433</v>
      </c>
      <c r="B213" s="85" t="s">
        <v>470</v>
      </c>
      <c r="C213" s="50" t="s">
        <v>471</v>
      </c>
      <c r="D213" s="242">
        <v>30.69</v>
      </c>
      <c r="E213" s="242">
        <v>717.52</v>
      </c>
      <c r="F213" s="52">
        <f t="shared" si="31"/>
        <v>2337.9602476376667</v>
      </c>
    </row>
    <row r="214" spans="1:6" ht="12.75" customHeight="1" x14ac:dyDescent="0.2">
      <c r="A214" s="53">
        <v>3434</v>
      </c>
      <c r="B214" s="85" t="s">
        <v>472</v>
      </c>
      <c r="C214" s="50" t="s">
        <v>473</v>
      </c>
      <c r="D214" s="242">
        <v>5465.42</v>
      </c>
      <c r="E214" s="242">
        <v>2584.83</v>
      </c>
      <c r="F214" s="52">
        <f t="shared" si="31"/>
        <v>47.29426100830311</v>
      </c>
    </row>
    <row r="215" spans="1:6" ht="12.75" customHeight="1" x14ac:dyDescent="0.2">
      <c r="A215" s="53">
        <v>35</v>
      </c>
      <c r="B215" s="85" t="s">
        <v>474</v>
      </c>
      <c r="C215" s="50" t="s">
        <v>475</v>
      </c>
      <c r="D215" s="51">
        <f t="shared" ref="D215:E215" si="48">D216+D219+D223</f>
        <v>742091.19000000006</v>
      </c>
      <c r="E215" s="51">
        <f t="shared" si="48"/>
        <v>901390.62000000011</v>
      </c>
      <c r="F215" s="52">
        <f t="shared" si="31"/>
        <v>121.46628772132439</v>
      </c>
    </row>
    <row r="216" spans="1:6" ht="12.75" customHeight="1" x14ac:dyDescent="0.2">
      <c r="A216" s="53">
        <v>351</v>
      </c>
      <c r="B216" s="85" t="s">
        <v>476</v>
      </c>
      <c r="C216" s="50" t="s">
        <v>477</v>
      </c>
      <c r="D216" s="51">
        <f t="shared" ref="D216:E216" si="49">SUM(D217:D218)</f>
        <v>65963.240000000005</v>
      </c>
      <c r="E216" s="51">
        <f t="shared" si="49"/>
        <v>57450</v>
      </c>
      <c r="F216" s="52">
        <f t="shared" si="31"/>
        <v>87.093963243770318</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65963.240000000005</v>
      </c>
      <c r="E218" s="242">
        <v>57450</v>
      </c>
      <c r="F218" s="52">
        <f t="shared" si="31"/>
        <v>87.093963243770318</v>
      </c>
    </row>
    <row r="219" spans="1:6" ht="24" x14ac:dyDescent="0.2">
      <c r="A219" s="53">
        <v>352</v>
      </c>
      <c r="B219" s="85" t="s">
        <v>482</v>
      </c>
      <c r="C219" s="50" t="s">
        <v>483</v>
      </c>
      <c r="D219" s="51">
        <f t="shared" ref="D219:E219" si="50">SUM(D220:D222)</f>
        <v>674435.67</v>
      </c>
      <c r="E219" s="51">
        <f t="shared" si="50"/>
        <v>824237.06</v>
      </c>
      <c r="F219" s="52">
        <f t="shared" si="31"/>
        <v>122.21136820951359</v>
      </c>
    </row>
    <row r="220" spans="1:6" ht="12.75" customHeight="1" x14ac:dyDescent="0.2">
      <c r="A220" s="53">
        <v>3521</v>
      </c>
      <c r="B220" s="85" t="s">
        <v>484</v>
      </c>
      <c r="C220" s="50" t="s">
        <v>485</v>
      </c>
      <c r="D220" s="242">
        <v>35468.769999999997</v>
      </c>
      <c r="E220" s="242">
        <v>3328.9</v>
      </c>
      <c r="F220" s="52">
        <f t="shared" si="31"/>
        <v>9.3854396416904233</v>
      </c>
    </row>
    <row r="221" spans="1:6" ht="12.75" customHeight="1" x14ac:dyDescent="0.2">
      <c r="A221" s="53">
        <v>3522</v>
      </c>
      <c r="B221" s="85" t="s">
        <v>486</v>
      </c>
      <c r="C221" s="50" t="s">
        <v>487</v>
      </c>
      <c r="D221" s="242">
        <v>629722.76</v>
      </c>
      <c r="E221" s="242">
        <v>753585.14</v>
      </c>
      <c r="F221" s="52">
        <f t="shared" si="31"/>
        <v>119.66935100138355</v>
      </c>
    </row>
    <row r="222" spans="1:6" ht="12.75" customHeight="1" x14ac:dyDescent="0.2">
      <c r="A222" s="53">
        <v>3523</v>
      </c>
      <c r="B222" s="85" t="s">
        <v>488</v>
      </c>
      <c r="C222" s="50" t="s">
        <v>489</v>
      </c>
      <c r="D222" s="242">
        <v>9244.14</v>
      </c>
      <c r="E222" s="242">
        <v>67323.02</v>
      </c>
      <c r="F222" s="52">
        <f t="shared" si="31"/>
        <v>728.27780626429296</v>
      </c>
    </row>
    <row r="223" spans="1:6" ht="24" x14ac:dyDescent="0.2">
      <c r="A223" s="53" t="s">
        <v>490</v>
      </c>
      <c r="B223" s="85" t="s">
        <v>491</v>
      </c>
      <c r="C223" s="50" t="s">
        <v>490</v>
      </c>
      <c r="D223" s="242">
        <v>1692.28</v>
      </c>
      <c r="E223" s="242">
        <v>19703.560000000001</v>
      </c>
      <c r="F223" s="52">
        <f t="shared" si="31"/>
        <v>1164.3203252416859</v>
      </c>
    </row>
    <row r="224" spans="1:6" ht="24" x14ac:dyDescent="0.2">
      <c r="A224" s="53">
        <v>36</v>
      </c>
      <c r="B224" s="85" t="s">
        <v>492</v>
      </c>
      <c r="C224" s="50" t="s">
        <v>493</v>
      </c>
      <c r="D224" s="51">
        <f t="shared" ref="D224:E224" si="51">D225+D228+D231+D236+D240+D244+D247</f>
        <v>640425.81999999995</v>
      </c>
      <c r="E224" s="51">
        <f t="shared" si="51"/>
        <v>623189.92999999993</v>
      </c>
      <c r="F224" s="52">
        <f t="shared" ref="F224:F235" si="52">IF(D224&lt;&gt;0,IF(E224/D224&gt;=100,"&gt;&gt;100",E224/D224*100),"-")</f>
        <v>97.308682838552627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111871.98999999999</v>
      </c>
      <c r="E231" s="51">
        <f t="shared" si="55"/>
        <v>107866.43</v>
      </c>
      <c r="F231" s="52">
        <f t="shared" si="52"/>
        <v>96.419514840131114</v>
      </c>
    </row>
    <row r="232" spans="1:6" ht="12.75" customHeight="1" x14ac:dyDescent="0.2">
      <c r="A232" s="53">
        <v>3631</v>
      </c>
      <c r="B232" s="85" t="s">
        <v>508</v>
      </c>
      <c r="C232" s="50" t="s">
        <v>509</v>
      </c>
      <c r="D232" s="242">
        <v>54399.88</v>
      </c>
      <c r="E232" s="242">
        <v>51361.82</v>
      </c>
      <c r="F232" s="52">
        <f t="shared" si="52"/>
        <v>94.415318563202717</v>
      </c>
    </row>
    <row r="233" spans="1:6" ht="12.75" customHeight="1" x14ac:dyDescent="0.2">
      <c r="A233" s="53">
        <v>3632</v>
      </c>
      <c r="B233" s="85" t="s">
        <v>510</v>
      </c>
      <c r="C233" s="50" t="s">
        <v>511</v>
      </c>
      <c r="D233" s="242">
        <v>57472.11</v>
      </c>
      <c r="E233" s="242">
        <v>56504.61</v>
      </c>
      <c r="F233" s="52">
        <f t="shared" si="52"/>
        <v>98.316574769918844</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528553.82999999996</v>
      </c>
      <c r="E236" s="51">
        <f t="shared" si="56"/>
        <v>409316.38</v>
      </c>
      <c r="F236" s="52">
        <f t="shared" ref="F236:F239" si="57">IF(D236&lt;&gt;0,IF(E236/D236&gt;=100,"&gt;&gt;100",E236/D236*100),"-")</f>
        <v>77.440812414508471</v>
      </c>
    </row>
    <row r="237" spans="1:6" ht="12.75" customHeight="1" x14ac:dyDescent="0.2">
      <c r="A237" s="53" t="s">
        <v>518</v>
      </c>
      <c r="B237" s="85" t="s">
        <v>519</v>
      </c>
      <c r="C237" s="50" t="s">
        <v>518</v>
      </c>
      <c r="D237" s="242">
        <v>429011.72</v>
      </c>
      <c r="E237" s="242">
        <v>314407.40000000002</v>
      </c>
      <c r="F237" s="52">
        <f t="shared" si="57"/>
        <v>73.286436090836872</v>
      </c>
    </row>
    <row r="238" spans="1:6" ht="12.75" customHeight="1" x14ac:dyDescent="0.2">
      <c r="A238" s="53" t="s">
        <v>520</v>
      </c>
      <c r="B238" s="85" t="s">
        <v>521</v>
      </c>
      <c r="C238" s="50" t="s">
        <v>520</v>
      </c>
      <c r="D238" s="242">
        <v>99542.11</v>
      </c>
      <c r="E238" s="242">
        <v>94908.98</v>
      </c>
      <c r="F238" s="52">
        <f t="shared" si="57"/>
        <v>95.345557774493628</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106007.12</v>
      </c>
      <c r="F244" s="52" t="str">
        <f t="shared" ref="F244:F251" si="61">IF(D244&lt;&gt;0,IF(E244/D244&gt;=100,"&gt;&gt;100",E244/D244*100),"-")</f>
        <v>-</v>
      </c>
    </row>
    <row r="245" spans="1:6" ht="12.75" customHeight="1" x14ac:dyDescent="0.2">
      <c r="A245" s="53" t="s">
        <v>534</v>
      </c>
      <c r="B245" s="85" t="s">
        <v>535</v>
      </c>
      <c r="C245" s="50" t="s">
        <v>534</v>
      </c>
      <c r="D245" s="242">
        <v>0</v>
      </c>
      <c r="E245" s="242">
        <v>106007.12</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1202735.9300000002</v>
      </c>
      <c r="E252" s="51">
        <f t="shared" si="63"/>
        <v>1287676.6000000001</v>
      </c>
      <c r="F252" s="52">
        <f t="shared" ref="F252:F258" si="64">IF(D252&lt;&gt;0,IF(E252/D252&gt;=100,"&gt;&gt;100",E252/D252*100),"-")</f>
        <v>107.06228756298981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1202735.9300000002</v>
      </c>
      <c r="E259" s="51">
        <f t="shared" si="66"/>
        <v>1287676.6000000001</v>
      </c>
      <c r="F259" s="52">
        <f t="shared" ref="F259:F262" si="67">IF(D259&lt;&gt;0,IF(E259/D259&gt;=100,"&gt;&gt;100",E259/D259*100),"-")</f>
        <v>107.06228756298981</v>
      </c>
    </row>
    <row r="260" spans="1:6" ht="12.75" customHeight="1" x14ac:dyDescent="0.2">
      <c r="A260" s="53">
        <v>3721</v>
      </c>
      <c r="B260" s="85" t="s">
        <v>560</v>
      </c>
      <c r="C260" s="50" t="s">
        <v>561</v>
      </c>
      <c r="D260" s="242">
        <v>478360.75</v>
      </c>
      <c r="E260" s="242">
        <v>478309.2</v>
      </c>
      <c r="F260" s="52">
        <f t="shared" si="67"/>
        <v>99.989223614186571</v>
      </c>
    </row>
    <row r="261" spans="1:6" ht="12.75" customHeight="1" x14ac:dyDescent="0.2">
      <c r="A261" s="53">
        <v>3722</v>
      </c>
      <c r="B261" s="85" t="s">
        <v>562</v>
      </c>
      <c r="C261" s="50" t="s">
        <v>563</v>
      </c>
      <c r="D261" s="242">
        <v>724375.18</v>
      </c>
      <c r="E261" s="242">
        <v>809367.4</v>
      </c>
      <c r="F261" s="52">
        <f t="shared" si="67"/>
        <v>111.73317672204064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2792352.5</v>
      </c>
      <c r="E263" s="51">
        <f t="shared" si="68"/>
        <v>2818991.5900000003</v>
      </c>
      <c r="F263" s="52">
        <f t="shared" ref="F263:F267" si="69">IF(D263&lt;&gt;0,IF(E263/D263&gt;=100,"&gt;&gt;100",E263/D263*100),"-")</f>
        <v>100.9540016885404</v>
      </c>
    </row>
    <row r="264" spans="1:6" ht="12.75" customHeight="1" x14ac:dyDescent="0.2">
      <c r="A264" s="53">
        <v>381</v>
      </c>
      <c r="B264" s="85" t="s">
        <v>568</v>
      </c>
      <c r="C264" s="50" t="s">
        <v>569</v>
      </c>
      <c r="D264" s="51">
        <f t="shared" ref="D264:E264" si="70">SUM(D265:D267)</f>
        <v>1728327.09</v>
      </c>
      <c r="E264" s="51">
        <f t="shared" si="70"/>
        <v>2086885.58</v>
      </c>
      <c r="F264" s="52">
        <f t="shared" si="69"/>
        <v>120.74598564557593</v>
      </c>
    </row>
    <row r="265" spans="1:6" ht="12.75" customHeight="1" x14ac:dyDescent="0.2">
      <c r="A265" s="53">
        <v>3811</v>
      </c>
      <c r="B265" s="85" t="s">
        <v>570</v>
      </c>
      <c r="C265" s="50" t="s">
        <v>571</v>
      </c>
      <c r="D265" s="242">
        <v>1720177.72</v>
      </c>
      <c r="E265" s="242">
        <v>2070079.62</v>
      </c>
      <c r="F265" s="52">
        <f t="shared" si="69"/>
        <v>120.34103197197557</v>
      </c>
    </row>
    <row r="266" spans="1:6" ht="12.75" customHeight="1" x14ac:dyDescent="0.2">
      <c r="A266" s="53">
        <v>3812</v>
      </c>
      <c r="B266" s="85" t="s">
        <v>572</v>
      </c>
      <c r="C266" s="50" t="s">
        <v>573</v>
      </c>
      <c r="D266" s="242">
        <v>0</v>
      </c>
      <c r="E266" s="242">
        <v>2739.26</v>
      </c>
      <c r="F266" s="52" t="str">
        <f t="shared" si="69"/>
        <v>-</v>
      </c>
    </row>
    <row r="267" spans="1:6" ht="12.75" customHeight="1" x14ac:dyDescent="0.2">
      <c r="A267" s="53" t="s">
        <v>574</v>
      </c>
      <c r="B267" s="85" t="s">
        <v>575</v>
      </c>
      <c r="C267" s="50" t="s">
        <v>574</v>
      </c>
      <c r="D267" s="242">
        <v>8149.37</v>
      </c>
      <c r="E267" s="242">
        <v>14066.7</v>
      </c>
      <c r="F267" s="52">
        <f t="shared" si="69"/>
        <v>172.61088893988125</v>
      </c>
    </row>
    <row r="268" spans="1:6" ht="12.75" customHeight="1" x14ac:dyDescent="0.2">
      <c r="A268" s="53">
        <v>382</v>
      </c>
      <c r="B268" s="86" t="s">
        <v>576</v>
      </c>
      <c r="C268" s="50" t="s">
        <v>577</v>
      </c>
      <c r="D268" s="51">
        <f t="shared" ref="D268:E268" si="71">SUM(D269:D272)</f>
        <v>82049.72</v>
      </c>
      <c r="E268" s="51">
        <f t="shared" si="71"/>
        <v>130826.99</v>
      </c>
      <c r="F268" s="52">
        <f t="shared" ref="F268:F272" si="72">IF(D268&lt;&gt;0,IF(E268/D268&gt;=100,"&gt;&gt;100",E268/D268*100),"-")</f>
        <v>159.4484295619778</v>
      </c>
    </row>
    <row r="269" spans="1:6" ht="12.75" customHeight="1" x14ac:dyDescent="0.2">
      <c r="A269" s="53">
        <v>3821</v>
      </c>
      <c r="B269" s="85" t="s">
        <v>578</v>
      </c>
      <c r="C269" s="50" t="s">
        <v>579</v>
      </c>
      <c r="D269" s="242">
        <v>27016.21</v>
      </c>
      <c r="E269" s="242">
        <v>0</v>
      </c>
      <c r="F269" s="52">
        <f t="shared" si="72"/>
        <v>0</v>
      </c>
    </row>
    <row r="270" spans="1:6" ht="12.75" customHeight="1" x14ac:dyDescent="0.2">
      <c r="A270" s="53">
        <v>3822</v>
      </c>
      <c r="B270" s="85" t="s">
        <v>580</v>
      </c>
      <c r="C270" s="50" t="s">
        <v>581</v>
      </c>
      <c r="D270" s="242">
        <v>55033.51</v>
      </c>
      <c r="E270" s="242">
        <v>130826.99</v>
      </c>
      <c r="F270" s="52">
        <f t="shared" si="72"/>
        <v>237.72241676026118</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8850.2199999999993</v>
      </c>
      <c r="E273" s="51">
        <f t="shared" si="73"/>
        <v>89471.5</v>
      </c>
      <c r="F273" s="52">
        <f t="shared" ref="F273:F284" si="74">IF(D273&lt;&gt;0,IF(E273/D273&gt;=100,"&gt;&gt;100",E273/D273*100),"-")</f>
        <v>1010.9522701130594</v>
      </c>
    </row>
    <row r="274" spans="1:6" ht="12.75" customHeight="1" x14ac:dyDescent="0.2">
      <c r="A274" s="53">
        <v>3831</v>
      </c>
      <c r="B274" s="85" t="s">
        <v>588</v>
      </c>
      <c r="C274" s="50" t="s">
        <v>589</v>
      </c>
      <c r="D274" s="242">
        <v>8850.2199999999993</v>
      </c>
      <c r="E274" s="242">
        <v>89471.5</v>
      </c>
      <c r="F274" s="52">
        <f t="shared" si="74"/>
        <v>1010.9522701130594</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973125.47</v>
      </c>
      <c r="E279" s="51">
        <f t="shared" si="75"/>
        <v>511807.52</v>
      </c>
      <c r="F279" s="52">
        <f t="shared" si="74"/>
        <v>52.594196306463957</v>
      </c>
    </row>
    <row r="280" spans="1:6" ht="24" x14ac:dyDescent="0.2">
      <c r="A280" s="53">
        <v>3861</v>
      </c>
      <c r="B280" s="85" t="s">
        <v>599</v>
      </c>
      <c r="C280" s="50" t="s">
        <v>600</v>
      </c>
      <c r="D280" s="242">
        <v>973125.47</v>
      </c>
      <c r="E280" s="242">
        <v>511807.52</v>
      </c>
      <c r="F280" s="52">
        <f t="shared" si="74"/>
        <v>52.594196306463957</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23055921.650000006</v>
      </c>
      <c r="E289" s="51">
        <f t="shared" si="79"/>
        <v>27198241.360000003</v>
      </c>
      <c r="F289" s="52">
        <f t="shared" si="76"/>
        <v>117.96640261396792</v>
      </c>
    </row>
    <row r="290" spans="1:6" ht="12.75" customHeight="1" x14ac:dyDescent="0.2">
      <c r="A290" s="53" t="s">
        <v>609</v>
      </c>
      <c r="B290" s="85" t="s">
        <v>620</v>
      </c>
      <c r="C290" s="50" t="s">
        <v>621</v>
      </c>
      <c r="D290" s="51">
        <f>IF(D6&gt;=D289,D6-D289,0)</f>
        <v>6953049.2899999917</v>
      </c>
      <c r="E290" s="51">
        <f>IF(E6&gt;=E289,E6-E289,0)</f>
        <v>6880938.8800000064</v>
      </c>
      <c r="F290" s="52">
        <f t="shared" si="76"/>
        <v>98.962895170271608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2181170.66</v>
      </c>
      <c r="E292" s="242">
        <v>7253287.4400000004</v>
      </c>
      <c r="F292" s="52">
        <f t="shared" si="76"/>
        <v>332.54103280483338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3613322.56</v>
      </c>
      <c r="E294" s="242">
        <v>2605589.08</v>
      </c>
      <c r="F294" s="52">
        <f t="shared" si="76"/>
        <v>72.110613894376485</v>
      </c>
    </row>
    <row r="295" spans="1:6" ht="24" x14ac:dyDescent="0.2">
      <c r="A295" s="53">
        <v>9661</v>
      </c>
      <c r="B295" s="85" t="s">
        <v>630</v>
      </c>
      <c r="C295" s="50" t="s">
        <v>631</v>
      </c>
      <c r="D295" s="242">
        <v>6623.61</v>
      </c>
      <c r="E295" s="242">
        <v>9304.23</v>
      </c>
      <c r="F295" s="52">
        <f t="shared" si="76"/>
        <v>140.47067988604402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9702280</v>
      </c>
      <c r="E298" s="51">
        <f t="shared" si="80"/>
        <v>329814.63999999996</v>
      </c>
      <c r="F298" s="52">
        <f t="shared" ref="F298:F418" si="81">IF(D298&lt;&gt;0,IF(E298/D298&gt;=100,"&gt;&gt;100",E298/D298*100),"-")</f>
        <v>3.3993519049130714</v>
      </c>
    </row>
    <row r="299" spans="1:6" ht="12.75" customHeight="1" x14ac:dyDescent="0.2">
      <c r="A299" s="53">
        <v>71</v>
      </c>
      <c r="B299" s="85" t="s">
        <v>637</v>
      </c>
      <c r="C299" s="50" t="s">
        <v>638</v>
      </c>
      <c r="D299" s="51">
        <f t="shared" ref="D299:E299" si="82">D300+D304</f>
        <v>9627903.4199999999</v>
      </c>
      <c r="E299" s="51">
        <f t="shared" si="82"/>
        <v>311575.40999999997</v>
      </c>
      <c r="F299" s="52">
        <f t="shared" si="81"/>
        <v>3.2361709128985003</v>
      </c>
    </row>
    <row r="300" spans="1:6" ht="24" x14ac:dyDescent="0.2">
      <c r="A300" s="53">
        <v>711</v>
      </c>
      <c r="B300" s="85" t="s">
        <v>639</v>
      </c>
      <c r="C300" s="50" t="s">
        <v>640</v>
      </c>
      <c r="D300" s="51">
        <f t="shared" ref="D300:E300" si="83">SUM(D301:D303)</f>
        <v>9627903.4199999999</v>
      </c>
      <c r="E300" s="51">
        <f t="shared" si="83"/>
        <v>311575.40999999997</v>
      </c>
      <c r="F300" s="52">
        <f t="shared" si="81"/>
        <v>3.2361709128985003</v>
      </c>
    </row>
    <row r="301" spans="1:6" ht="12.75" customHeight="1" x14ac:dyDescent="0.2">
      <c r="A301" s="53">
        <v>7111</v>
      </c>
      <c r="B301" s="85" t="s">
        <v>641</v>
      </c>
      <c r="C301" s="50" t="s">
        <v>642</v>
      </c>
      <c r="D301" s="242">
        <v>9627903.4199999999</v>
      </c>
      <c r="E301" s="242">
        <v>311575.40999999997</v>
      </c>
      <c r="F301" s="52">
        <f t="shared" si="81"/>
        <v>3.2361709128985003</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74376.58</v>
      </c>
      <c r="E311" s="51">
        <f t="shared" si="85"/>
        <v>18239.23</v>
      </c>
      <c r="F311" s="52">
        <f t="shared" si="81"/>
        <v>24.522813498550214</v>
      </c>
    </row>
    <row r="312" spans="1:6" ht="12.75" customHeight="1" x14ac:dyDescent="0.2">
      <c r="A312" s="53">
        <v>721</v>
      </c>
      <c r="B312" s="85" t="s">
        <v>663</v>
      </c>
      <c r="C312" s="50" t="s">
        <v>664</v>
      </c>
      <c r="D312" s="51">
        <f t="shared" ref="D312:E312" si="86">SUM(D313:D316)</f>
        <v>67554.92</v>
      </c>
      <c r="E312" s="51">
        <f t="shared" si="86"/>
        <v>15424.52</v>
      </c>
      <c r="F312" s="52">
        <f t="shared" si="81"/>
        <v>22.832563490564421</v>
      </c>
    </row>
    <row r="313" spans="1:6" ht="12.75" customHeight="1" x14ac:dyDescent="0.2">
      <c r="A313" s="53">
        <v>7211</v>
      </c>
      <c r="B313" s="85" t="s">
        <v>665</v>
      </c>
      <c r="C313" s="50" t="s">
        <v>666</v>
      </c>
      <c r="D313" s="242">
        <v>36970.28</v>
      </c>
      <c r="E313" s="242">
        <v>15424.52</v>
      </c>
      <c r="F313" s="52">
        <f t="shared" si="81"/>
        <v>41.721404328016995</v>
      </c>
    </row>
    <row r="314" spans="1:6" ht="12.75" customHeight="1" x14ac:dyDescent="0.2">
      <c r="A314" s="53">
        <v>7212</v>
      </c>
      <c r="B314" s="85" t="s">
        <v>667</v>
      </c>
      <c r="C314" s="50" t="s">
        <v>668</v>
      </c>
      <c r="D314" s="242">
        <v>30584.639999999999</v>
      </c>
      <c r="E314" s="242">
        <v>0</v>
      </c>
      <c r="F314" s="52">
        <f t="shared" si="81"/>
        <v>0</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2368.67</v>
      </c>
      <c r="E317" s="51">
        <f t="shared" si="87"/>
        <v>2814.71</v>
      </c>
      <c r="F317" s="52">
        <f t="shared" si="81"/>
        <v>118.83082067151609</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2368.67</v>
      </c>
      <c r="E324" s="242">
        <v>2814.71</v>
      </c>
      <c r="F324" s="52">
        <f t="shared" si="81"/>
        <v>118.83082067151609</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4452.99</v>
      </c>
      <c r="E326" s="51">
        <f t="shared" si="88"/>
        <v>0</v>
      </c>
      <c r="F326" s="52">
        <f t="shared" si="81"/>
        <v>0</v>
      </c>
    </row>
    <row r="327" spans="1:6" ht="12.75" customHeight="1" x14ac:dyDescent="0.2">
      <c r="A327" s="53">
        <v>7231</v>
      </c>
      <c r="B327" s="85" t="s">
        <v>693</v>
      </c>
      <c r="C327" s="50" t="s">
        <v>694</v>
      </c>
      <c r="D327" s="242">
        <v>4452.99</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5063143.78</v>
      </c>
      <c r="E350" s="51">
        <f t="shared" si="95"/>
        <v>6457271.5399999991</v>
      </c>
      <c r="F350" s="52">
        <f t="shared" si="81"/>
        <v>127.53482461839153</v>
      </c>
    </row>
    <row r="351" spans="1:6" ht="12.75" customHeight="1" x14ac:dyDescent="0.2">
      <c r="A351" s="53">
        <v>41</v>
      </c>
      <c r="B351" s="85" t="s">
        <v>741</v>
      </c>
      <c r="C351" s="50" t="s">
        <v>742</v>
      </c>
      <c r="D351" s="51">
        <f t="shared" ref="D351:E351" si="96">D352+D356</f>
        <v>760537.59</v>
      </c>
      <c r="E351" s="51">
        <f t="shared" si="96"/>
        <v>678329.10000000009</v>
      </c>
      <c r="F351" s="52">
        <f t="shared" si="81"/>
        <v>89.190739408422942</v>
      </c>
    </row>
    <row r="352" spans="1:6" ht="12.75" customHeight="1" x14ac:dyDescent="0.2">
      <c r="A352" s="53">
        <v>411</v>
      </c>
      <c r="B352" s="85" t="s">
        <v>743</v>
      </c>
      <c r="C352" s="50" t="s">
        <v>744</v>
      </c>
      <c r="D352" s="51">
        <f t="shared" ref="D352:E352" si="97">SUM(D353:D355)</f>
        <v>444825.04</v>
      </c>
      <c r="E352" s="51">
        <f t="shared" si="97"/>
        <v>115585.64</v>
      </c>
      <c r="F352" s="52">
        <f t="shared" si="81"/>
        <v>25.98451741835397</v>
      </c>
    </row>
    <row r="353" spans="1:6" ht="12.75" customHeight="1" x14ac:dyDescent="0.2">
      <c r="A353" s="53">
        <v>4111</v>
      </c>
      <c r="B353" s="85" t="s">
        <v>641</v>
      </c>
      <c r="C353" s="50" t="s">
        <v>745</v>
      </c>
      <c r="D353" s="242">
        <v>444825.04</v>
      </c>
      <c r="E353" s="242">
        <v>115585.64</v>
      </c>
      <c r="F353" s="52">
        <f t="shared" si="81"/>
        <v>25.98451741835397</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315712.55</v>
      </c>
      <c r="E356" s="51">
        <f t="shared" si="98"/>
        <v>562743.46000000008</v>
      </c>
      <c r="F356" s="52">
        <f t="shared" si="81"/>
        <v>178.24551478868992</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5143.01</v>
      </c>
      <c r="E359" s="242">
        <v>8921.7999999999993</v>
      </c>
      <c r="F359" s="52">
        <f t="shared" si="81"/>
        <v>173.47428840309468</v>
      </c>
    </row>
    <row r="360" spans="1:6" ht="12.75" customHeight="1" x14ac:dyDescent="0.2">
      <c r="A360" s="53">
        <v>4124</v>
      </c>
      <c r="B360" s="85" t="s">
        <v>655</v>
      </c>
      <c r="C360" s="50" t="s">
        <v>754</v>
      </c>
      <c r="D360" s="242">
        <v>310569.53999999998</v>
      </c>
      <c r="E360" s="242">
        <v>553821.66</v>
      </c>
      <c r="F360" s="52">
        <f t="shared" si="81"/>
        <v>178.32452596606871</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3546917.4</v>
      </c>
      <c r="E363" s="51">
        <f t="shared" si="99"/>
        <v>4338539.76</v>
      </c>
      <c r="F363" s="52">
        <f t="shared" si="81"/>
        <v>122.31860149886771</v>
      </c>
    </row>
    <row r="364" spans="1:6" ht="12.75" customHeight="1" x14ac:dyDescent="0.2">
      <c r="A364" s="53">
        <v>421</v>
      </c>
      <c r="B364" s="85" t="s">
        <v>759</v>
      </c>
      <c r="C364" s="50" t="s">
        <v>760</v>
      </c>
      <c r="D364" s="51">
        <f t="shared" ref="D364:E364" si="100">SUM(D365:D368)</f>
        <v>2676510.84</v>
      </c>
      <c r="E364" s="51">
        <f t="shared" si="100"/>
        <v>3207992.62</v>
      </c>
      <c r="F364" s="52">
        <f t="shared" si="81"/>
        <v>119.85726237521983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240231.28</v>
      </c>
      <c r="F366" s="52" t="str">
        <f t="shared" si="81"/>
        <v>-</v>
      </c>
    </row>
    <row r="367" spans="1:6" ht="12.75" customHeight="1" x14ac:dyDescent="0.2">
      <c r="A367" s="53">
        <v>4213</v>
      </c>
      <c r="B367" s="85" t="s">
        <v>669</v>
      </c>
      <c r="C367" s="50" t="s">
        <v>763</v>
      </c>
      <c r="D367" s="242">
        <v>1854365.55</v>
      </c>
      <c r="E367" s="242">
        <v>2161055.1</v>
      </c>
      <c r="F367" s="52">
        <f t="shared" si="81"/>
        <v>116.53878600149793</v>
      </c>
    </row>
    <row r="368" spans="1:6" ht="12.75" customHeight="1" x14ac:dyDescent="0.2">
      <c r="A368" s="53">
        <v>4214</v>
      </c>
      <c r="B368" s="85" t="s">
        <v>671</v>
      </c>
      <c r="C368" s="50" t="s">
        <v>764</v>
      </c>
      <c r="D368" s="242">
        <v>822145.29</v>
      </c>
      <c r="E368" s="242">
        <v>806706.24</v>
      </c>
      <c r="F368" s="52">
        <f t="shared" si="81"/>
        <v>98.122101994891921</v>
      </c>
    </row>
    <row r="369" spans="1:6" ht="12.75" customHeight="1" x14ac:dyDescent="0.2">
      <c r="A369" s="53">
        <v>422</v>
      </c>
      <c r="B369" s="85" t="s">
        <v>765</v>
      </c>
      <c r="C369" s="50" t="s">
        <v>766</v>
      </c>
      <c r="D369" s="51">
        <f t="shared" ref="D369:E369" si="101">SUM(D370:D377)</f>
        <v>598327.83000000007</v>
      </c>
      <c r="E369" s="51">
        <f t="shared" si="101"/>
        <v>800631.12999999989</v>
      </c>
      <c r="F369" s="52">
        <f t="shared" si="81"/>
        <v>133.81144748022166</v>
      </c>
    </row>
    <row r="370" spans="1:6" ht="12.75" customHeight="1" x14ac:dyDescent="0.2">
      <c r="A370" s="53">
        <v>4221</v>
      </c>
      <c r="B370" s="85" t="s">
        <v>675</v>
      </c>
      <c r="C370" s="50" t="s">
        <v>767</v>
      </c>
      <c r="D370" s="242">
        <v>153478.39999999999</v>
      </c>
      <c r="E370" s="242">
        <v>227874.77</v>
      </c>
      <c r="F370" s="52">
        <f t="shared" si="81"/>
        <v>148.47351158208582</v>
      </c>
    </row>
    <row r="371" spans="1:6" ht="12.75" customHeight="1" x14ac:dyDescent="0.2">
      <c r="A371" s="53">
        <v>4222</v>
      </c>
      <c r="B371" s="85" t="s">
        <v>768</v>
      </c>
      <c r="C371" s="50" t="s">
        <v>769</v>
      </c>
      <c r="D371" s="242">
        <v>7647.85</v>
      </c>
      <c r="E371" s="242">
        <v>5784.62</v>
      </c>
      <c r="F371" s="52">
        <f t="shared" si="81"/>
        <v>75.637205227612981</v>
      </c>
    </row>
    <row r="372" spans="1:6" ht="12.75" customHeight="1" x14ac:dyDescent="0.2">
      <c r="A372" s="53">
        <v>4223</v>
      </c>
      <c r="B372" s="85" t="s">
        <v>679</v>
      </c>
      <c r="C372" s="50" t="s">
        <v>770</v>
      </c>
      <c r="D372" s="242">
        <v>9835.32</v>
      </c>
      <c r="E372" s="242">
        <v>31622.44</v>
      </c>
      <c r="F372" s="52">
        <f t="shared" si="81"/>
        <v>321.51917782034548</v>
      </c>
    </row>
    <row r="373" spans="1:6" ht="12.75" customHeight="1" x14ac:dyDescent="0.2">
      <c r="A373" s="53">
        <v>4224</v>
      </c>
      <c r="B373" s="85" t="s">
        <v>681</v>
      </c>
      <c r="C373" s="50" t="s">
        <v>771</v>
      </c>
      <c r="D373" s="242">
        <v>0</v>
      </c>
      <c r="E373" s="242">
        <v>300.94</v>
      </c>
      <c r="F373" s="52" t="str">
        <f t="shared" si="81"/>
        <v>-</v>
      </c>
    </row>
    <row r="374" spans="1:6" ht="12.75" customHeight="1" x14ac:dyDescent="0.2">
      <c r="A374" s="53">
        <v>4225</v>
      </c>
      <c r="B374" s="85" t="s">
        <v>683</v>
      </c>
      <c r="C374" s="50" t="s">
        <v>772</v>
      </c>
      <c r="D374" s="242">
        <v>9944.9500000000007</v>
      </c>
      <c r="E374" s="242">
        <v>4135.3999999999996</v>
      </c>
      <c r="F374" s="52">
        <f t="shared" si="81"/>
        <v>41.582913941246559</v>
      </c>
    </row>
    <row r="375" spans="1:6" ht="12.75" customHeight="1" x14ac:dyDescent="0.2">
      <c r="A375" s="53">
        <v>4226</v>
      </c>
      <c r="B375" s="85" t="s">
        <v>685</v>
      </c>
      <c r="C375" s="50" t="s">
        <v>773</v>
      </c>
      <c r="D375" s="242">
        <v>30187.200000000001</v>
      </c>
      <c r="E375" s="242">
        <v>65906.66</v>
      </c>
      <c r="F375" s="52">
        <f t="shared" si="81"/>
        <v>218.32650924895322</v>
      </c>
    </row>
    <row r="376" spans="1:6" ht="12.75" customHeight="1" x14ac:dyDescent="0.2">
      <c r="A376" s="53">
        <v>4227</v>
      </c>
      <c r="B376" s="232" t="s">
        <v>687</v>
      </c>
      <c r="C376" s="50" t="s">
        <v>774</v>
      </c>
      <c r="D376" s="242">
        <v>387234.11</v>
      </c>
      <c r="E376" s="242">
        <v>465006.3</v>
      </c>
      <c r="F376" s="52">
        <f t="shared" si="81"/>
        <v>120.08402358976073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21091.31</v>
      </c>
      <c r="E378" s="51">
        <f t="shared" si="102"/>
        <v>126254.39999999999</v>
      </c>
      <c r="F378" s="52">
        <f t="shared" si="81"/>
        <v>598.6086212757765</v>
      </c>
    </row>
    <row r="379" spans="1:6" ht="12.75" customHeight="1" x14ac:dyDescent="0.2">
      <c r="A379" s="53">
        <v>4231</v>
      </c>
      <c r="B379" s="85" t="s">
        <v>693</v>
      </c>
      <c r="C379" s="50" t="s">
        <v>778</v>
      </c>
      <c r="D379" s="242">
        <v>21091.31</v>
      </c>
      <c r="E379" s="242">
        <v>126254.39999999999</v>
      </c>
      <c r="F379" s="52">
        <f t="shared" si="81"/>
        <v>598.6086212757765</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139393.1</v>
      </c>
      <c r="E383" s="51">
        <f t="shared" si="103"/>
        <v>106058.02</v>
      </c>
      <c r="F383" s="52">
        <f t="shared" si="81"/>
        <v>76.085559471738563</v>
      </c>
    </row>
    <row r="384" spans="1:6" ht="12.75" customHeight="1" x14ac:dyDescent="0.2">
      <c r="A384" s="53">
        <v>4241</v>
      </c>
      <c r="B384" s="85" t="s">
        <v>784</v>
      </c>
      <c r="C384" s="50" t="s">
        <v>785</v>
      </c>
      <c r="D384" s="242">
        <v>96063.1</v>
      </c>
      <c r="E384" s="242">
        <v>104292.72</v>
      </c>
      <c r="F384" s="52">
        <f t="shared" si="81"/>
        <v>108.5668898880007</v>
      </c>
    </row>
    <row r="385" spans="1:6" ht="12.75" customHeight="1" x14ac:dyDescent="0.2">
      <c r="A385" s="53">
        <v>4242</v>
      </c>
      <c r="B385" s="85" t="s">
        <v>705</v>
      </c>
      <c r="C385" s="50" t="s">
        <v>786</v>
      </c>
      <c r="D385" s="242">
        <v>1327.23</v>
      </c>
      <c r="E385" s="242">
        <v>0</v>
      </c>
      <c r="F385" s="52">
        <f t="shared" si="81"/>
        <v>0</v>
      </c>
    </row>
    <row r="386" spans="1:6" ht="12.75" customHeight="1" x14ac:dyDescent="0.2">
      <c r="A386" s="53">
        <v>4243</v>
      </c>
      <c r="B386" s="85" t="s">
        <v>707</v>
      </c>
      <c r="C386" s="50" t="s">
        <v>787</v>
      </c>
      <c r="D386" s="242">
        <v>42002.77</v>
      </c>
      <c r="E386" s="242">
        <v>1765.3</v>
      </c>
      <c r="F386" s="52">
        <f t="shared" si="81"/>
        <v>4.2028180522379843</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111594.31999999999</v>
      </c>
      <c r="E391" s="51">
        <f t="shared" si="105"/>
        <v>97603.59</v>
      </c>
      <c r="F391" s="52">
        <f t="shared" si="81"/>
        <v>87.462865493512581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2972.31</v>
      </c>
      <c r="E393" s="242">
        <v>265.44</v>
      </c>
      <c r="F393" s="52">
        <f t="shared" si="81"/>
        <v>8.9304278490467013</v>
      </c>
    </row>
    <row r="394" spans="1:6" ht="12.75" customHeight="1" x14ac:dyDescent="0.2">
      <c r="A394" s="53">
        <v>4263</v>
      </c>
      <c r="B394" s="85" t="s">
        <v>723</v>
      </c>
      <c r="C394" s="50" t="s">
        <v>798</v>
      </c>
      <c r="D394" s="242">
        <v>66441.039999999994</v>
      </c>
      <c r="E394" s="242">
        <v>26125</v>
      </c>
      <c r="F394" s="52">
        <f t="shared" si="81"/>
        <v>39.320576559307327</v>
      </c>
    </row>
    <row r="395" spans="1:6" ht="12.75" customHeight="1" x14ac:dyDescent="0.2">
      <c r="A395" s="53">
        <v>4264</v>
      </c>
      <c r="B395" s="85" t="s">
        <v>725</v>
      </c>
      <c r="C395" s="50" t="s">
        <v>799</v>
      </c>
      <c r="D395" s="242">
        <v>42180.97</v>
      </c>
      <c r="E395" s="242">
        <v>71213.149999999994</v>
      </c>
      <c r="F395" s="52">
        <f t="shared" si="81"/>
        <v>168.82767276333377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755688.79</v>
      </c>
      <c r="E402" s="51">
        <f t="shared" si="109"/>
        <v>1440402.68</v>
      </c>
      <c r="F402" s="52">
        <f t="shared" si="81"/>
        <v>190.60791943201909</v>
      </c>
    </row>
    <row r="403" spans="1:6" ht="12.75" customHeight="1" x14ac:dyDescent="0.2">
      <c r="A403" s="53">
        <v>451</v>
      </c>
      <c r="B403" s="85" t="s">
        <v>812</v>
      </c>
      <c r="C403" s="50" t="s">
        <v>813</v>
      </c>
      <c r="D403" s="242">
        <v>755688.79</v>
      </c>
      <c r="E403" s="242">
        <v>1440402.68</v>
      </c>
      <c r="F403" s="52">
        <f t="shared" si="81"/>
        <v>190.60791943201909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4639136.22</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6127456.8999999994</v>
      </c>
      <c r="F408" s="52" t="str">
        <f t="shared" si="81"/>
        <v>-</v>
      </c>
    </row>
    <row r="409" spans="1:6" ht="12.75" customHeight="1" x14ac:dyDescent="0.2">
      <c r="A409" s="53">
        <v>92212</v>
      </c>
      <c r="B409" s="85" t="s">
        <v>824</v>
      </c>
      <c r="C409" s="50" t="s">
        <v>825</v>
      </c>
      <c r="D409" s="242">
        <v>261786.77</v>
      </c>
      <c r="E409" s="242">
        <v>5422132.2699999996</v>
      </c>
      <c r="F409" s="52">
        <f t="shared" si="81"/>
        <v>2071.2017914427074</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310">
        <v>115436.8</v>
      </c>
      <c r="E411" s="242">
        <v>59337.51</v>
      </c>
      <c r="F411" s="52">
        <f t="shared" si="81"/>
        <v>51.402594320008873</v>
      </c>
    </row>
    <row r="412" spans="1:6" ht="12.75" customHeight="1" x14ac:dyDescent="0.2">
      <c r="A412" s="53" t="s">
        <v>609</v>
      </c>
      <c r="B412" s="85" t="s">
        <v>830</v>
      </c>
      <c r="C412" s="50" t="s">
        <v>831</v>
      </c>
      <c r="D412" s="51">
        <f>D6+D298</f>
        <v>39711250.939999998</v>
      </c>
      <c r="E412" s="51">
        <f>E6+E298</f>
        <v>34408994.88000001</v>
      </c>
      <c r="F412" s="52">
        <f t="shared" si="81"/>
        <v>86.647975235000274</v>
      </c>
    </row>
    <row r="413" spans="1:6" ht="12.75" customHeight="1" x14ac:dyDescent="0.2">
      <c r="A413" s="53" t="s">
        <v>609</v>
      </c>
      <c r="B413" s="85" t="s">
        <v>832</v>
      </c>
      <c r="C413" s="50" t="s">
        <v>833</v>
      </c>
      <c r="D413" s="51">
        <f t="shared" ref="D413:E413" si="112">D289+D350</f>
        <v>28119065.430000007</v>
      </c>
      <c r="E413" s="51">
        <f t="shared" si="112"/>
        <v>33655512.900000006</v>
      </c>
      <c r="F413" s="52">
        <f t="shared" si="81"/>
        <v>119.68930113905283</v>
      </c>
    </row>
    <row r="414" spans="1:6" ht="12.75" customHeight="1" x14ac:dyDescent="0.2">
      <c r="A414" s="53" t="s">
        <v>609</v>
      </c>
      <c r="B414" s="85" t="s">
        <v>834</v>
      </c>
      <c r="C414" s="50" t="s">
        <v>835</v>
      </c>
      <c r="D414" s="51">
        <f t="shared" ref="D414:E414" si="113">IF(D412&gt;=D413,D412-D413,0)</f>
        <v>11592185.50999999</v>
      </c>
      <c r="E414" s="51">
        <f t="shared" si="113"/>
        <v>753481.98000000417</v>
      </c>
      <c r="F414" s="52">
        <f t="shared" si="81"/>
        <v>6.499913060828896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2442957.4300000002</v>
      </c>
      <c r="E416" s="51">
        <f t="shared" si="115"/>
        <v>12675419.710000001</v>
      </c>
      <c r="F416" s="52">
        <f t="shared" si="81"/>
        <v>518.85552954559671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3728759.36</v>
      </c>
      <c r="E418" s="62">
        <f t="shared" si="117"/>
        <v>2664926.59</v>
      </c>
      <c r="F418" s="57">
        <f t="shared" si="81"/>
        <v>71.46952465175977</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1398973.59</v>
      </c>
      <c r="E528" s="51">
        <f t="shared" si="148"/>
        <v>1387692.51</v>
      </c>
      <c r="F528" s="52">
        <f t="shared" si="119"/>
        <v>99.193617372004852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141165.6</v>
      </c>
      <c r="E580" s="51">
        <f t="shared" si="162"/>
        <v>41402.68</v>
      </c>
      <c r="F580" s="52">
        <f t="shared" si="119"/>
        <v>29.329156678397567</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41447.910000000003</v>
      </c>
      <c r="E585" s="51">
        <f t="shared" si="164"/>
        <v>41402.68</v>
      </c>
      <c r="F585" s="52">
        <f t="shared" si="119"/>
        <v>99.890875076692637</v>
      </c>
    </row>
    <row r="586" spans="1:6" ht="12.75" customHeight="1" x14ac:dyDescent="0.2">
      <c r="A586" s="53">
        <v>5321</v>
      </c>
      <c r="B586" s="85" t="s">
        <v>1171</v>
      </c>
      <c r="C586" s="50" t="s">
        <v>1172</v>
      </c>
      <c r="D586" s="242">
        <v>41447.910000000003</v>
      </c>
      <c r="E586" s="242">
        <v>41402.68</v>
      </c>
      <c r="F586" s="52">
        <f t="shared" si="119"/>
        <v>99.890875076692637</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99717.69</v>
      </c>
      <c r="E590" s="51">
        <f t="shared" si="166"/>
        <v>0</v>
      </c>
      <c r="F590" s="52">
        <f t="shared" si="119"/>
        <v>0</v>
      </c>
    </row>
    <row r="591" spans="1:6" ht="12.75" customHeight="1" x14ac:dyDescent="0.2">
      <c r="A591" s="53">
        <v>5341</v>
      </c>
      <c r="B591" s="85" t="s">
        <v>1181</v>
      </c>
      <c r="C591" s="50" t="s">
        <v>1182</v>
      </c>
      <c r="D591" s="242">
        <v>99717.69</v>
      </c>
      <c r="E591" s="242">
        <v>0</v>
      </c>
      <c r="F591" s="52">
        <f t="shared" si="119"/>
        <v>0</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1257807.99</v>
      </c>
      <c r="E593" s="51">
        <f t="shared" si="167"/>
        <v>1346289.83</v>
      </c>
      <c r="F593" s="52">
        <f t="shared" si="119"/>
        <v>107.0346062915374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283032.67</v>
      </c>
      <c r="E599" s="51">
        <f t="shared" si="169"/>
        <v>813923.88</v>
      </c>
      <c r="F599" s="52">
        <f t="shared" si="119"/>
        <v>287.57241346025535</v>
      </c>
    </row>
    <row r="600" spans="1:6" ht="12.75" customHeight="1" x14ac:dyDescent="0.2">
      <c r="A600" s="53">
        <v>5422</v>
      </c>
      <c r="B600" s="85" t="s">
        <v>1198</v>
      </c>
      <c r="C600" s="50" t="s">
        <v>1199</v>
      </c>
      <c r="D600" s="242">
        <v>283032.67</v>
      </c>
      <c r="E600" s="242">
        <v>813923.88</v>
      </c>
      <c r="F600" s="52">
        <f t="shared" si="119"/>
        <v>287.57241346025535</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634120.11</v>
      </c>
      <c r="E605" s="51">
        <f t="shared" si="171"/>
        <v>191710.74</v>
      </c>
      <c r="F605" s="52">
        <f t="shared" si="119"/>
        <v>30.232559569826606</v>
      </c>
    </row>
    <row r="606" spans="1:6" ht="24" x14ac:dyDescent="0.2">
      <c r="A606" s="53">
        <v>5443</v>
      </c>
      <c r="B606" s="85" t="s">
        <v>1210</v>
      </c>
      <c r="C606" s="50" t="s">
        <v>1211</v>
      </c>
      <c r="D606" s="242">
        <v>634120.11</v>
      </c>
      <c r="E606" s="242">
        <v>191710.74</v>
      </c>
      <c r="F606" s="52">
        <f t="shared" si="119"/>
        <v>30.232559569826606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340655.21</v>
      </c>
      <c r="E617" s="51">
        <f t="shared" si="173"/>
        <v>340655.21</v>
      </c>
      <c r="F617" s="52">
        <f t="shared" si="119"/>
        <v>100</v>
      </c>
    </row>
    <row r="618" spans="1:6" ht="12.75" customHeight="1" x14ac:dyDescent="0.2">
      <c r="A618" s="53">
        <v>5471</v>
      </c>
      <c r="B618" s="85" t="s">
        <v>1234</v>
      </c>
      <c r="C618" s="50" t="s">
        <v>1235</v>
      </c>
      <c r="D618" s="242">
        <v>340655.21</v>
      </c>
      <c r="E618" s="242">
        <v>340655.21</v>
      </c>
      <c r="F618" s="52">
        <f t="shared" si="119"/>
        <v>100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1398973.59</v>
      </c>
      <c r="E636" s="51">
        <f t="shared" si="179"/>
        <v>1387692.51</v>
      </c>
      <c r="F636" s="52">
        <f t="shared" si="119"/>
        <v>99.193617372004852</v>
      </c>
    </row>
    <row r="637" spans="1:6" ht="12.75" customHeight="1" x14ac:dyDescent="0.2">
      <c r="A637" s="53">
        <v>92213</v>
      </c>
      <c r="B637" s="85" t="s">
        <v>1272</v>
      </c>
      <c r="C637" s="50" t="s">
        <v>1273</v>
      </c>
      <c r="D637" s="242">
        <v>86587.78</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39711250.939999998</v>
      </c>
      <c r="E639" s="51">
        <f t="shared" si="180"/>
        <v>34408994.88000001</v>
      </c>
      <c r="F639" s="52">
        <f t="shared" si="119"/>
        <v>86.647975235000274</v>
      </c>
    </row>
    <row r="640" spans="1:6" ht="12.75" customHeight="1" x14ac:dyDescent="0.2">
      <c r="A640" s="53" t="s">
        <v>609</v>
      </c>
      <c r="B640" s="85" t="s">
        <v>1278</v>
      </c>
      <c r="C640" s="50" t="s">
        <v>1279</v>
      </c>
      <c r="D640" s="51">
        <f t="shared" ref="D640:E640" si="181">D413+D528</f>
        <v>29518039.020000007</v>
      </c>
      <c r="E640" s="51">
        <f t="shared" si="181"/>
        <v>35043205.410000004</v>
      </c>
      <c r="F640" s="52">
        <f t="shared" si="119"/>
        <v>118.71793172390757</v>
      </c>
    </row>
    <row r="641" spans="1:6" ht="12.75" customHeight="1" x14ac:dyDescent="0.2">
      <c r="A641" s="53" t="s">
        <v>609</v>
      </c>
      <c r="B641" s="85" t="s">
        <v>1280</v>
      </c>
      <c r="C641" s="50" t="s">
        <v>1281</v>
      </c>
      <c r="D641" s="51">
        <f t="shared" ref="D641:E641" si="182">IF(D639&gt;=D640,D639-D640,0)</f>
        <v>10193211.919999991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634210.52999999374</v>
      </c>
      <c r="F642" s="52" t="str">
        <f t="shared" si="119"/>
        <v>-</v>
      </c>
    </row>
    <row r="643" spans="1:6" ht="24" x14ac:dyDescent="0.2">
      <c r="A643" s="60" t="s">
        <v>1284</v>
      </c>
      <c r="B643" s="85" t="s">
        <v>1285</v>
      </c>
      <c r="C643" s="61" t="s">
        <v>1284</v>
      </c>
      <c r="D643" s="51">
        <f t="shared" ref="D643:E643" si="184">IF(D416-D417+D637-D638&gt;=0,D416-D417+D637-D638,0)</f>
        <v>2529545.21</v>
      </c>
      <c r="E643" s="51">
        <f t="shared" si="184"/>
        <v>12675419.710000001</v>
      </c>
      <c r="F643" s="52">
        <f t="shared" si="119"/>
        <v>501.09480786864458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12722757.129999992</v>
      </c>
      <c r="E645" s="51">
        <f t="shared" si="186"/>
        <v>12041209.180000007</v>
      </c>
      <c r="F645" s="52">
        <f t="shared" si="119"/>
        <v>94.643079774014481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743367.29</v>
      </c>
      <c r="E647" s="243">
        <v>961965.36</v>
      </c>
      <c r="F647" s="57">
        <f t="shared" si="119"/>
        <v>129.40646877265743</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5663609.5300000003</v>
      </c>
      <c r="E649" s="242">
        <v>14791107.73</v>
      </c>
      <c r="F649" s="52">
        <f t="shared" ref="F649:F724" si="188">IF(D649&lt;&gt;0,IF(E649/D649&gt;=100,"&gt;&gt;100",E649/D649*100),"-")</f>
        <v>261.16044285277553</v>
      </c>
    </row>
    <row r="650" spans="1:6" ht="12.75" customHeight="1" x14ac:dyDescent="0.2">
      <c r="A650" s="53" t="s">
        <v>1297</v>
      </c>
      <c r="B650" s="85" t="s">
        <v>1298</v>
      </c>
      <c r="C650" s="50" t="s">
        <v>1297</v>
      </c>
      <c r="D650" s="242">
        <v>39524446.060000002</v>
      </c>
      <c r="E650" s="242">
        <v>66549324.600000001</v>
      </c>
      <c r="F650" s="52">
        <f t="shared" si="188"/>
        <v>168.37509752565524</v>
      </c>
    </row>
    <row r="651" spans="1:6" ht="12.75" customHeight="1" x14ac:dyDescent="0.2">
      <c r="A651" s="53" t="s">
        <v>1299</v>
      </c>
      <c r="B651" s="85" t="s">
        <v>1300</v>
      </c>
      <c r="C651" s="50" t="s">
        <v>1299</v>
      </c>
      <c r="D651" s="242">
        <v>30396947.859999999</v>
      </c>
      <c r="E651" s="242">
        <v>67194192.510000005</v>
      </c>
      <c r="F651" s="52">
        <f t="shared" si="188"/>
        <v>221.05572184246265</v>
      </c>
    </row>
    <row r="652" spans="1:6" ht="24" x14ac:dyDescent="0.2">
      <c r="A652" s="53">
        <v>11</v>
      </c>
      <c r="B652" s="85" t="s">
        <v>1301</v>
      </c>
      <c r="C652" s="50" t="s">
        <v>1302</v>
      </c>
      <c r="D652" s="51">
        <f t="shared" ref="D652:E652" si="189">+D649+D650-D651</f>
        <v>14791107.730000004</v>
      </c>
      <c r="E652" s="51">
        <f t="shared" si="189"/>
        <v>14146239.819999993</v>
      </c>
      <c r="F652" s="52">
        <f t="shared" si="188"/>
        <v>95.640164876278604</v>
      </c>
    </row>
    <row r="653" spans="1:6" ht="24" x14ac:dyDescent="0.2">
      <c r="A653" s="53" t="s">
        <v>609</v>
      </c>
      <c r="B653" s="85" t="s">
        <v>1303</v>
      </c>
      <c r="C653" s="50" t="s">
        <v>1304</v>
      </c>
      <c r="D653" s="262">
        <v>87</v>
      </c>
      <c r="E653" s="262">
        <v>83</v>
      </c>
      <c r="F653" s="52">
        <f t="shared" si="188"/>
        <v>95.402298850574709</v>
      </c>
    </row>
    <row r="654" spans="1:6" ht="24" x14ac:dyDescent="0.2">
      <c r="A654" s="53" t="s">
        <v>609</v>
      </c>
      <c r="B654" s="85" t="s">
        <v>1305</v>
      </c>
      <c r="C654" s="50" t="s">
        <v>1306</v>
      </c>
      <c r="D654" s="262">
        <v>500</v>
      </c>
      <c r="E654" s="262">
        <v>527</v>
      </c>
      <c r="F654" s="52">
        <f t="shared" si="188"/>
        <v>105.4</v>
      </c>
    </row>
    <row r="655" spans="1:6" ht="12.75" customHeight="1" x14ac:dyDescent="0.2">
      <c r="A655" s="53" t="s">
        <v>609</v>
      </c>
      <c r="B655" s="85" t="s">
        <v>1307</v>
      </c>
      <c r="C655" s="50" t="s">
        <v>1308</v>
      </c>
      <c r="D655" s="262">
        <v>83</v>
      </c>
      <c r="E655" s="262">
        <v>81</v>
      </c>
      <c r="F655" s="52">
        <f t="shared" si="188"/>
        <v>97.590361445783131</v>
      </c>
    </row>
    <row r="656" spans="1:6" ht="12.75" customHeight="1" x14ac:dyDescent="0.2">
      <c r="A656" s="53" t="s">
        <v>609</v>
      </c>
      <c r="B656" s="85" t="s">
        <v>1309</v>
      </c>
      <c r="C656" s="50" t="s">
        <v>1310</v>
      </c>
      <c r="D656" s="262">
        <v>432</v>
      </c>
      <c r="E656" s="262">
        <v>436</v>
      </c>
      <c r="F656" s="52">
        <f t="shared" si="188"/>
        <v>100.92592592592592</v>
      </c>
    </row>
    <row r="657" spans="1:6" ht="24" x14ac:dyDescent="0.2">
      <c r="A657" s="53" t="s">
        <v>1311</v>
      </c>
      <c r="B657" s="85" t="s">
        <v>1312</v>
      </c>
      <c r="C657" s="50" t="s">
        <v>1313</v>
      </c>
      <c r="D657" s="242">
        <v>310542.59000000003</v>
      </c>
      <c r="E657" s="242">
        <v>436609.54</v>
      </c>
      <c r="F657" s="52">
        <f t="shared" si="188"/>
        <v>140.59570379702186</v>
      </c>
    </row>
    <row r="658" spans="1:6" ht="12.75" customHeight="1" x14ac:dyDescent="0.2">
      <c r="A658" s="53">
        <v>61315</v>
      </c>
      <c r="B658" s="85" t="s">
        <v>1314</v>
      </c>
      <c r="C658" s="50" t="s">
        <v>1315</v>
      </c>
      <c r="D658" s="242">
        <v>1012887.18</v>
      </c>
      <c r="E658" s="242">
        <v>969155.44</v>
      </c>
      <c r="F658" s="52">
        <f t="shared" si="188"/>
        <v>95.682466827154428</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444.62</v>
      </c>
      <c r="E660" s="242">
        <v>2641.65</v>
      </c>
      <c r="F660" s="52">
        <f t="shared" si="188"/>
        <v>594.13656605640779</v>
      </c>
    </row>
    <row r="661" spans="1:6" ht="12.75" customHeight="1" x14ac:dyDescent="0.2">
      <c r="A661" s="53">
        <v>63311</v>
      </c>
      <c r="B661" s="85" t="s">
        <v>1320</v>
      </c>
      <c r="C661" s="50" t="s">
        <v>1321</v>
      </c>
      <c r="D661" s="242">
        <v>2961.17</v>
      </c>
      <c r="E661" s="242">
        <v>189294.24</v>
      </c>
      <c r="F661" s="52">
        <f t="shared" si="188"/>
        <v>6392.5488911477551</v>
      </c>
    </row>
    <row r="662" spans="1:6" ht="12.75" customHeight="1" x14ac:dyDescent="0.2">
      <c r="A662" s="53">
        <v>63312</v>
      </c>
      <c r="B662" s="85" t="s">
        <v>1322</v>
      </c>
      <c r="C662" s="50" t="s">
        <v>1323</v>
      </c>
      <c r="D662" s="242">
        <v>3981.68</v>
      </c>
      <c r="E662" s="242">
        <v>31678.49</v>
      </c>
      <c r="F662" s="52">
        <f t="shared" si="188"/>
        <v>795.60612605734264</v>
      </c>
    </row>
    <row r="663" spans="1:6" ht="12.75" customHeight="1" x14ac:dyDescent="0.2">
      <c r="A663" s="53">
        <v>63313</v>
      </c>
      <c r="B663" s="85" t="s">
        <v>1324</v>
      </c>
      <c r="C663" s="50" t="s">
        <v>1325</v>
      </c>
      <c r="D663" s="242">
        <v>15523.71</v>
      </c>
      <c r="E663" s="242">
        <v>51703.67</v>
      </c>
      <c r="F663" s="52">
        <f t="shared" si="188"/>
        <v>333.06258619878884</v>
      </c>
    </row>
    <row r="664" spans="1:6" ht="12.75" customHeight="1" x14ac:dyDescent="0.2">
      <c r="A664" s="53">
        <v>63314</v>
      </c>
      <c r="B664" s="85" t="s">
        <v>1326</v>
      </c>
      <c r="C664" s="50" t="s">
        <v>1327</v>
      </c>
      <c r="D664" s="242">
        <v>205048.01</v>
      </c>
      <c r="E664" s="242">
        <v>171802.61</v>
      </c>
      <c r="F664" s="52">
        <f t="shared" si="188"/>
        <v>83.786528823176582</v>
      </c>
    </row>
    <row r="665" spans="1:6" ht="12.75" customHeight="1" x14ac:dyDescent="0.2">
      <c r="A665" s="53">
        <v>63321</v>
      </c>
      <c r="B665" s="85" t="s">
        <v>1328</v>
      </c>
      <c r="C665" s="50" t="s">
        <v>1329</v>
      </c>
      <c r="D665" s="242">
        <v>490329.13</v>
      </c>
      <c r="E665" s="242">
        <v>9666.8700000000008</v>
      </c>
      <c r="F665" s="52">
        <f t="shared" si="188"/>
        <v>1.9715063634909884</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17944.32</v>
      </c>
      <c r="F668" s="52" t="str">
        <f t="shared" si="188"/>
        <v>-</v>
      </c>
    </row>
    <row r="669" spans="1:6" ht="12.75" customHeight="1" x14ac:dyDescent="0.2">
      <c r="A669" s="53">
        <v>63414</v>
      </c>
      <c r="B669" s="85" t="s">
        <v>1336</v>
      </c>
      <c r="C669" s="50" t="s">
        <v>1337</v>
      </c>
      <c r="D669" s="242">
        <v>12457.16</v>
      </c>
      <c r="E669" s="242">
        <v>0</v>
      </c>
      <c r="F669" s="52">
        <f t="shared" si="188"/>
        <v>0</v>
      </c>
    </row>
    <row r="670" spans="1:6" ht="12.75" customHeight="1" x14ac:dyDescent="0.2">
      <c r="A670" s="53">
        <v>63415</v>
      </c>
      <c r="B670" s="85" t="s">
        <v>1338</v>
      </c>
      <c r="C670" s="50" t="s">
        <v>1339</v>
      </c>
      <c r="D670" s="242">
        <v>0</v>
      </c>
      <c r="E670" s="242">
        <v>42485.67</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46744.97</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4088845.02</v>
      </c>
      <c r="E675" s="242">
        <v>5052450.51</v>
      </c>
      <c r="F675" s="52">
        <f t="shared" si="188"/>
        <v>123.56669145655219</v>
      </c>
    </row>
    <row r="676" spans="1:6" ht="24" x14ac:dyDescent="0.2">
      <c r="A676" s="53">
        <v>63613</v>
      </c>
      <c r="B676" s="232" t="s">
        <v>1350</v>
      </c>
      <c r="C676" s="50" t="s">
        <v>1351</v>
      </c>
      <c r="D676" s="242">
        <v>724356.69</v>
      </c>
      <c r="E676" s="242">
        <v>876487.69</v>
      </c>
      <c r="F676" s="52">
        <f t="shared" si="188"/>
        <v>121.00222198541439</v>
      </c>
    </row>
    <row r="677" spans="1:6" ht="24" x14ac:dyDescent="0.2">
      <c r="A677" s="53">
        <v>63622</v>
      </c>
      <c r="B677" s="232" t="s">
        <v>1352</v>
      </c>
      <c r="C677" s="50" t="s">
        <v>1353</v>
      </c>
      <c r="D677" s="242">
        <v>112266.67</v>
      </c>
      <c r="E677" s="242">
        <v>103192.29</v>
      </c>
      <c r="F677" s="52">
        <f t="shared" si="188"/>
        <v>91.917120192484546</v>
      </c>
    </row>
    <row r="678" spans="1:6" ht="24" x14ac:dyDescent="0.2">
      <c r="A678" s="53">
        <v>63623</v>
      </c>
      <c r="B678" s="232" t="s">
        <v>1354</v>
      </c>
      <c r="C678" s="50" t="s">
        <v>1355</v>
      </c>
      <c r="D678" s="242">
        <v>7650.97</v>
      </c>
      <c r="E678" s="242">
        <v>18744.669999999998</v>
      </c>
      <c r="F678" s="52">
        <f t="shared" si="188"/>
        <v>244.99730099582143</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118416.65</v>
      </c>
      <c r="E694" s="242">
        <v>412639.54</v>
      </c>
      <c r="F694" s="52">
        <f t="shared" si="188"/>
        <v>348.46412223281101</v>
      </c>
    </row>
    <row r="695" spans="1:6" ht="12.75" customHeight="1" x14ac:dyDescent="0.2">
      <c r="A695" s="53">
        <v>63812</v>
      </c>
      <c r="B695" s="232" t="s">
        <v>1373</v>
      </c>
      <c r="C695" s="50" t="s">
        <v>1374</v>
      </c>
      <c r="D695" s="242">
        <v>77667.8</v>
      </c>
      <c r="E695" s="242">
        <v>0</v>
      </c>
      <c r="F695" s="52">
        <f t="shared" si="188"/>
        <v>0</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1153830.6200000001</v>
      </c>
      <c r="E710" s="242">
        <v>1141408.1100000001</v>
      </c>
      <c r="F710" s="52">
        <f t="shared" si="188"/>
        <v>98.923367972328563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10217.83</v>
      </c>
      <c r="E712" s="242">
        <v>45108.9</v>
      </c>
      <c r="F712" s="52">
        <f t="shared" si="188"/>
        <v>441.47240656773505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101038.2</v>
      </c>
      <c r="E716" s="242">
        <v>235521.03</v>
      </c>
      <c r="F716" s="52">
        <f t="shared" si="188"/>
        <v>233.10097567058796</v>
      </c>
    </row>
    <row r="717" spans="1:6" ht="12.75" customHeight="1" x14ac:dyDescent="0.2">
      <c r="A717" s="53">
        <v>31215</v>
      </c>
      <c r="B717" s="85" t="s">
        <v>1414</v>
      </c>
      <c r="C717" s="50" t="s">
        <v>1415</v>
      </c>
      <c r="D717" s="242">
        <v>16167.05</v>
      </c>
      <c r="E717" s="242">
        <v>20505.78</v>
      </c>
      <c r="F717" s="52">
        <f t="shared" si="188"/>
        <v>126.83686881651259</v>
      </c>
    </row>
    <row r="718" spans="1:6" ht="12.75" customHeight="1" x14ac:dyDescent="0.2">
      <c r="A718" s="53">
        <v>32121</v>
      </c>
      <c r="B718" s="85" t="s">
        <v>1416</v>
      </c>
      <c r="C718" s="50" t="s">
        <v>1417</v>
      </c>
      <c r="D718" s="242">
        <v>407206.83</v>
      </c>
      <c r="E718" s="242">
        <v>493958.77</v>
      </c>
      <c r="F718" s="52">
        <f t="shared" si="188"/>
        <v>121.30414659302251</v>
      </c>
    </row>
    <row r="719" spans="1:6" ht="12.75" customHeight="1" x14ac:dyDescent="0.2">
      <c r="A719" s="53" t="s">
        <v>1418</v>
      </c>
      <c r="B719" s="85" t="s">
        <v>1419</v>
      </c>
      <c r="C719" s="50" t="s">
        <v>1418</v>
      </c>
      <c r="D719" s="242">
        <v>2608.4499999999998</v>
      </c>
      <c r="E719" s="242">
        <v>570.70000000000005</v>
      </c>
      <c r="F719" s="52">
        <f t="shared" si="188"/>
        <v>21.878893595813608</v>
      </c>
    </row>
    <row r="720" spans="1:6" ht="12.75" customHeight="1" x14ac:dyDescent="0.2">
      <c r="A720" s="53" t="s">
        <v>1420</v>
      </c>
      <c r="B720" s="85" t="s">
        <v>1421</v>
      </c>
      <c r="C720" s="50" t="s">
        <v>1420</v>
      </c>
      <c r="D720" s="242">
        <v>18154.53</v>
      </c>
      <c r="E720" s="242">
        <v>20063.419999999998</v>
      </c>
      <c r="F720" s="52">
        <f t="shared" si="188"/>
        <v>110.51467595140166</v>
      </c>
    </row>
    <row r="721" spans="1:6" ht="12.75" customHeight="1" x14ac:dyDescent="0.2">
      <c r="A721" s="53" t="s">
        <v>1422</v>
      </c>
      <c r="B721" s="85" t="s">
        <v>1423</v>
      </c>
      <c r="C721" s="50" t="s">
        <v>1422</v>
      </c>
      <c r="D721" s="242">
        <v>92306.15</v>
      </c>
      <c r="E721" s="242">
        <v>132383.82999999999</v>
      </c>
      <c r="F721" s="52">
        <f t="shared" si="188"/>
        <v>143.41821211262737</v>
      </c>
    </row>
    <row r="722" spans="1:6" ht="12.75" customHeight="1" x14ac:dyDescent="0.2">
      <c r="A722" s="53" t="s">
        <v>1424</v>
      </c>
      <c r="B722" s="85" t="s">
        <v>1425</v>
      </c>
      <c r="C722" s="50" t="s">
        <v>1424</v>
      </c>
      <c r="D722" s="242">
        <v>85948.35</v>
      </c>
      <c r="E722" s="242">
        <v>102824.85</v>
      </c>
      <c r="F722" s="52">
        <f t="shared" si="188"/>
        <v>119.63563000336831</v>
      </c>
    </row>
    <row r="723" spans="1:6" ht="12.75" customHeight="1" x14ac:dyDescent="0.2">
      <c r="A723" s="53" t="s">
        <v>1426</v>
      </c>
      <c r="B723" s="85" t="s">
        <v>1427</v>
      </c>
      <c r="C723" s="50" t="s">
        <v>1426</v>
      </c>
      <c r="D723" s="242">
        <v>7660.87</v>
      </c>
      <c r="E723" s="242">
        <v>4660.4799999999996</v>
      </c>
      <c r="F723" s="52">
        <f t="shared" si="188"/>
        <v>60.834866013912247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45485.82</v>
      </c>
      <c r="E725" s="242">
        <v>49113.31</v>
      </c>
      <c r="F725" s="52">
        <f t="shared" ref="F725:F979" si="190">IF(D725&lt;&gt;0,IF(E725/D725&gt;=100,"&gt;&gt;100",E725/D725*100),"-")</f>
        <v>107.97499088726991</v>
      </c>
    </row>
    <row r="726" spans="1:6" ht="12.75" customHeight="1" x14ac:dyDescent="0.2">
      <c r="A726" s="53" t="s">
        <v>1432</v>
      </c>
      <c r="B726" s="85" t="s">
        <v>1433</v>
      </c>
      <c r="C726" s="50" t="s">
        <v>1432</v>
      </c>
      <c r="D726" s="242">
        <v>49789.68</v>
      </c>
      <c r="E726" s="242">
        <v>36357.800000000003</v>
      </c>
      <c r="F726" s="52">
        <f t="shared" si="190"/>
        <v>73.022762950073201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88860.74</v>
      </c>
      <c r="E739" s="242">
        <v>82887.09</v>
      </c>
      <c r="F739" s="52">
        <f t="shared" si="190"/>
        <v>93.277514907033179</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40271.99</v>
      </c>
      <c r="E742" s="242">
        <v>35597.33</v>
      </c>
      <c r="F742" s="52">
        <f t="shared" si="190"/>
        <v>88.392279596811591</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9244.14</v>
      </c>
      <c r="E760" s="242">
        <v>67323.02</v>
      </c>
      <c r="F760" s="52">
        <f t="shared" si="190"/>
        <v>728.27780626429296</v>
      </c>
    </row>
    <row r="761" spans="1:6" ht="12.75" customHeight="1" x14ac:dyDescent="0.2">
      <c r="A761" s="53">
        <v>36313</v>
      </c>
      <c r="B761" s="85" t="s">
        <v>1502</v>
      </c>
      <c r="C761" s="50" t="s">
        <v>1503</v>
      </c>
      <c r="D761" s="242">
        <v>17425.080000000002</v>
      </c>
      <c r="E761" s="242">
        <v>32680</v>
      </c>
      <c r="F761" s="52">
        <f t="shared" si="190"/>
        <v>187.54576736520002</v>
      </c>
    </row>
    <row r="762" spans="1:6" ht="12.75" customHeight="1" x14ac:dyDescent="0.2">
      <c r="A762" s="53">
        <v>36314</v>
      </c>
      <c r="B762" s="85" t="s">
        <v>1504</v>
      </c>
      <c r="C762" s="50" t="s">
        <v>1505</v>
      </c>
      <c r="D762" s="242">
        <v>7963.37</v>
      </c>
      <c r="E762" s="242">
        <v>8242.68</v>
      </c>
      <c r="F762" s="52">
        <f t="shared" si="190"/>
        <v>103.50743466647914</v>
      </c>
    </row>
    <row r="763" spans="1:6" ht="12.75" customHeight="1" x14ac:dyDescent="0.2">
      <c r="A763" s="53">
        <v>36315</v>
      </c>
      <c r="B763" s="85" t="s">
        <v>1506</v>
      </c>
      <c r="C763" s="50" t="s">
        <v>1507</v>
      </c>
      <c r="D763" s="242">
        <v>23926.02</v>
      </c>
      <c r="E763" s="242">
        <v>10439.14</v>
      </c>
      <c r="F763" s="52">
        <f t="shared" si="190"/>
        <v>43.630908943484961</v>
      </c>
    </row>
    <row r="764" spans="1:6" ht="12.75" customHeight="1" x14ac:dyDescent="0.2">
      <c r="A764" s="53">
        <v>36316</v>
      </c>
      <c r="B764" s="85" t="s">
        <v>1508</v>
      </c>
      <c r="C764" s="50" t="s">
        <v>1509</v>
      </c>
      <c r="D764" s="242">
        <v>5085.41</v>
      </c>
      <c r="E764" s="242">
        <v>0</v>
      </c>
      <c r="F764" s="52">
        <f t="shared" si="190"/>
        <v>0</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57472.11</v>
      </c>
      <c r="E769" s="242">
        <v>56504.61</v>
      </c>
      <c r="F769" s="52">
        <f t="shared" si="190"/>
        <v>98.316574769918844</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97007.12</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9000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266374.87</v>
      </c>
      <c r="E816" s="242">
        <v>280849.68</v>
      </c>
      <c r="F816" s="52">
        <f t="shared" si="190"/>
        <v>105.43399983639598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122315.92</v>
      </c>
      <c r="E819" s="242">
        <v>123334.96</v>
      </c>
      <c r="F819" s="52">
        <f t="shared" si="190"/>
        <v>100.833121314053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31654.39</v>
      </c>
      <c r="E821" s="242">
        <v>26000</v>
      </c>
      <c r="F821" s="52">
        <f t="shared" si="190"/>
        <v>82.137106417150989</v>
      </c>
    </row>
    <row r="822" spans="1:6" ht="12.75" customHeight="1" x14ac:dyDescent="0.2">
      <c r="A822" s="53">
        <v>37218</v>
      </c>
      <c r="B822" s="85" t="s">
        <v>1624</v>
      </c>
      <c r="C822" s="50" t="s">
        <v>1625</v>
      </c>
      <c r="D822" s="242">
        <v>2488.5500000000002</v>
      </c>
      <c r="E822" s="242">
        <v>560</v>
      </c>
      <c r="F822" s="52">
        <f t="shared" si="190"/>
        <v>22.503064033272384</v>
      </c>
    </row>
    <row r="823" spans="1:6" ht="12.75" customHeight="1" x14ac:dyDescent="0.2">
      <c r="A823" s="53">
        <v>37219</v>
      </c>
      <c r="B823" s="85" t="s">
        <v>1626</v>
      </c>
      <c r="C823" s="50" t="s">
        <v>1627</v>
      </c>
      <c r="D823" s="242">
        <v>55527.02</v>
      </c>
      <c r="E823" s="242">
        <v>47564.56</v>
      </c>
      <c r="F823" s="52">
        <f t="shared" si="190"/>
        <v>85.66020650847102</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22014.46</v>
      </c>
      <c r="E825" s="242">
        <v>55956.800000000003</v>
      </c>
      <c r="F825" s="52">
        <f t="shared" si="190"/>
        <v>254.18202399695474</v>
      </c>
    </row>
    <row r="826" spans="1:6" ht="12.75" customHeight="1" x14ac:dyDescent="0.2">
      <c r="A826" s="53" t="s">
        <v>1631</v>
      </c>
      <c r="B826" s="85" t="s">
        <v>1632</v>
      </c>
      <c r="C826" s="50" t="s">
        <v>1631</v>
      </c>
      <c r="D826" s="242">
        <v>6708.56</v>
      </c>
      <c r="E826" s="242">
        <v>8147.29</v>
      </c>
      <c r="F826" s="52">
        <f t="shared" si="190"/>
        <v>121.44618219111105</v>
      </c>
    </row>
    <row r="827" spans="1:6" ht="12.75" customHeight="1" x14ac:dyDescent="0.2">
      <c r="A827" s="53" t="s">
        <v>1633</v>
      </c>
      <c r="B827" s="85" t="s">
        <v>1634</v>
      </c>
      <c r="C827" s="50" t="s">
        <v>1633</v>
      </c>
      <c r="D827" s="242">
        <v>1863.69</v>
      </c>
      <c r="E827" s="242">
        <v>0</v>
      </c>
      <c r="F827" s="52">
        <f t="shared" si="190"/>
        <v>0</v>
      </c>
    </row>
    <row r="828" spans="1:6" ht="12.75" customHeight="1" x14ac:dyDescent="0.2">
      <c r="A828" s="53" t="s">
        <v>1635</v>
      </c>
      <c r="B828" s="85" t="s">
        <v>1636</v>
      </c>
      <c r="C828" s="50" t="s">
        <v>1635</v>
      </c>
      <c r="D828" s="242">
        <v>693788.47</v>
      </c>
      <c r="E828" s="242">
        <v>745263.31</v>
      </c>
      <c r="F828" s="52">
        <f t="shared" si="190"/>
        <v>107.4193853351296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973125.47</v>
      </c>
      <c r="E830" s="242">
        <v>511807.52</v>
      </c>
      <c r="F830" s="52">
        <f t="shared" si="190"/>
        <v>52.594196306463957</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283032.67</v>
      </c>
      <c r="E947" s="242">
        <v>813923.88</v>
      </c>
      <c r="F947" s="52">
        <f t="shared" si="190"/>
        <v>287.57241346025535</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634120.11</v>
      </c>
      <c r="E954" s="242">
        <v>191710.74</v>
      </c>
      <c r="F954" s="52">
        <f t="shared" si="190"/>
        <v>30.232559569826606</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340655.21</v>
      </c>
      <c r="E969" s="242">
        <v>340655.21</v>
      </c>
      <c r="F969" s="52">
        <f t="shared" si="190"/>
        <v>100</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175248425.75999999</v>
      </c>
      <c r="E6" s="229">
        <f t="shared" si="0"/>
        <v>175582739.32999998</v>
      </c>
      <c r="F6" s="230">
        <f t="shared" ref="F6:F260" si="1">IF(D6&gt;0,IF(E6/D6&gt;=100,"&gt;&gt;100",E6/D6*100),"-")</f>
        <v>100.19076551960462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119656514.82000001</v>
      </c>
      <c r="E7" s="104">
        <f t="shared" si="2"/>
        <v>121352277.47999999</v>
      </c>
      <c r="F7" s="93">
        <f t="shared" si="1"/>
        <v>101.41719208732674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19196951.599999998</v>
      </c>
      <c r="E8" s="104">
        <f>E9+E10-E11</f>
        <v>19102556.039999999</v>
      </c>
      <c r="F8" s="93">
        <f t="shared" si="1"/>
        <v>99.508278387283127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13722471.66</v>
      </c>
      <c r="E9" s="247">
        <v>13838057.300000001</v>
      </c>
      <c r="F9" s="93">
        <f t="shared" si="1"/>
        <v>100.84230919082108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8058584.0599999996</v>
      </c>
      <c r="E10" s="247">
        <v>8154535.6600000001</v>
      </c>
      <c r="F10" s="93">
        <f t="shared" si="1"/>
        <v>101.19067567311571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2584104.12</v>
      </c>
      <c r="E11" s="247">
        <v>2890036.92</v>
      </c>
      <c r="F11" s="93">
        <f t="shared" si="1"/>
        <v>111.83902760079188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96470877.180000007</v>
      </c>
      <c r="E12" s="104">
        <f t="shared" si="3"/>
        <v>93832025.649999991</v>
      </c>
      <c r="F12" s="93">
        <f t="shared" si="1"/>
        <v>97.264613314258227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93099328.459999993</v>
      </c>
      <c r="E13" s="104">
        <f t="shared" si="4"/>
        <v>90550545.530000001</v>
      </c>
      <c r="F13" s="93">
        <f t="shared" si="1"/>
        <v>97.262297191439913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3961232.72</v>
      </c>
      <c r="E14" s="247">
        <v>3964295.22</v>
      </c>
      <c r="F14" s="93">
        <f t="shared" si="1"/>
        <v>100.07731179197165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63655681.200000003</v>
      </c>
      <c r="E15" s="247">
        <v>64253960.560000002</v>
      </c>
      <c r="F15" s="93">
        <f t="shared" si="1"/>
        <v>100.9398679720672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46017447.189999998</v>
      </c>
      <c r="E16" s="247">
        <v>46017447.189999998</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19007256.149999999</v>
      </c>
      <c r="E17" s="247">
        <v>19185518.760000002</v>
      </c>
      <c r="F17" s="93">
        <f t="shared" si="1"/>
        <v>100.93786608963022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39542288.799999997</v>
      </c>
      <c r="E18" s="247">
        <v>42870676.200000003</v>
      </c>
      <c r="F18" s="93">
        <f t="shared" si="1"/>
        <v>108.4172856478657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2085321.5899999999</v>
      </c>
      <c r="E19" s="104">
        <f t="shared" si="5"/>
        <v>1999760.8000000007</v>
      </c>
      <c r="F19" s="93">
        <f t="shared" si="1"/>
        <v>95.896997834276533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2208085.7599999998</v>
      </c>
      <c r="E20" s="247">
        <v>2573854.8199999998</v>
      </c>
      <c r="F20" s="93">
        <f t="shared" si="1"/>
        <v>116.56498432379729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298834.90999999997</v>
      </c>
      <c r="E21" s="247">
        <v>301955.78999999998</v>
      </c>
      <c r="F21" s="93">
        <f t="shared" si="1"/>
        <v>101.04434920270862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925658.07</v>
      </c>
      <c r="E22" s="247">
        <v>942413.87</v>
      </c>
      <c r="F22" s="93">
        <f t="shared" si="1"/>
        <v>101.8101500481706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4365.93</v>
      </c>
      <c r="E23" s="247">
        <v>4666.87</v>
      </c>
      <c r="F23" s="93">
        <f t="shared" si="1"/>
        <v>106.89291857633998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19875.22</v>
      </c>
      <c r="E24" s="247">
        <v>24010.62</v>
      </c>
      <c r="F24" s="93">
        <f t="shared" si="1"/>
        <v>120.80681371074131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811727.45</v>
      </c>
      <c r="E25" s="247">
        <v>862246.67</v>
      </c>
      <c r="F25" s="93">
        <f t="shared" si="1"/>
        <v>106.22366780869615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3941441.25</v>
      </c>
      <c r="E26" s="247">
        <v>4391232.6399999997</v>
      </c>
      <c r="F26" s="93">
        <f t="shared" si="1"/>
        <v>111.41185067771846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6124667</v>
      </c>
      <c r="E28" s="247">
        <v>7100620.4800000004</v>
      </c>
      <c r="F28" s="93">
        <f t="shared" si="1"/>
        <v>115.93480070018501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244300.66999999993</v>
      </c>
      <c r="E29" s="104">
        <f t="shared" si="6"/>
        <v>275624.71000000008</v>
      </c>
      <c r="F29" s="93">
        <f t="shared" si="1"/>
        <v>112.82192144622452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828158.72</v>
      </c>
      <c r="E30" s="247">
        <v>902170.56</v>
      </c>
      <c r="F30" s="93">
        <f t="shared" si="1"/>
        <v>108.93691489476799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583858.05000000005</v>
      </c>
      <c r="E34" s="247">
        <v>626545.85</v>
      </c>
      <c r="F34" s="93">
        <f t="shared" si="1"/>
        <v>107.3113319239154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954303.04000000027</v>
      </c>
      <c r="E35" s="104">
        <f t="shared" si="7"/>
        <v>950193.22</v>
      </c>
      <c r="F35" s="93">
        <f t="shared" si="1"/>
        <v>99.56933805848503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1509854.27</v>
      </c>
      <c r="E36" s="247">
        <v>1647206.75</v>
      </c>
      <c r="F36" s="93">
        <f t="shared" si="1"/>
        <v>109.09706868597324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505294.46</v>
      </c>
      <c r="E37" s="247">
        <v>504369.69</v>
      </c>
      <c r="F37" s="93">
        <f t="shared" si="1"/>
        <v>99.81698394239271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269459.84999999998</v>
      </c>
      <c r="E38" s="247">
        <v>272925.15000000002</v>
      </c>
      <c r="F38" s="93">
        <f t="shared" si="1"/>
        <v>101.28601719328503</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1081.74</v>
      </c>
      <c r="E39" s="247">
        <v>1081.74</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1331387.28</v>
      </c>
      <c r="E40" s="247">
        <v>1475390.11</v>
      </c>
      <c r="F40" s="93">
        <f t="shared" si="1"/>
        <v>110.81599863264428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362311.03</v>
      </c>
      <c r="E42" s="247">
        <v>362311.03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362311.03</v>
      </c>
      <c r="E44" s="247">
        <v>362311.03</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87623.419999999925</v>
      </c>
      <c r="E45" s="104">
        <f t="shared" si="9"/>
        <v>55901.389999999665</v>
      </c>
      <c r="F45" s="93">
        <f t="shared" si="1"/>
        <v>63.797315831771584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300402.06</v>
      </c>
      <c r="E47" s="247">
        <v>300667.5</v>
      </c>
      <c r="F47" s="93">
        <f t="shared" si="1"/>
        <v>100.08836157781343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1552671.9</v>
      </c>
      <c r="E48" s="247">
        <v>1552671.9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792913.71</v>
      </c>
      <c r="E49" s="247">
        <v>801613.71</v>
      </c>
      <c r="F49" s="93">
        <f t="shared" si="1"/>
        <v>101.09721901516875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2558364.25</v>
      </c>
      <c r="E50" s="247">
        <v>2599051.7200000002</v>
      </c>
      <c r="F50" s="93">
        <f t="shared" si="1"/>
        <v>101.59037048770519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419917.42</v>
      </c>
      <c r="E54" s="247">
        <v>439833.72</v>
      </c>
      <c r="F54" s="93">
        <f t="shared" si="1"/>
        <v>104.74290873667493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419917.42</v>
      </c>
      <c r="E55" s="247">
        <v>439833.72</v>
      </c>
      <c r="F55" s="93">
        <f t="shared" si="1"/>
        <v>104.74290873667493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3988686.04</v>
      </c>
      <c r="E56" s="104">
        <f t="shared" si="11"/>
        <v>8412906.879999999</v>
      </c>
      <c r="F56" s="93">
        <f t="shared" si="1"/>
        <v>210.91925500358508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3819473.83</v>
      </c>
      <c r="E57" s="247">
        <v>8155056.5199999996</v>
      </c>
      <c r="F57" s="93">
        <f t="shared" si="1"/>
        <v>213.51256437329744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152953.67000000001</v>
      </c>
      <c r="E61" s="247">
        <v>241591.82</v>
      </c>
      <c r="F61" s="93">
        <f t="shared" si="1"/>
        <v>157.95097953517558</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16258.54</v>
      </c>
      <c r="E62" s="247">
        <v>16258.54</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4788.91</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4788.91</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55591910.939999998</v>
      </c>
      <c r="E68" s="104">
        <f t="shared" si="13"/>
        <v>54230461.850000001</v>
      </c>
      <c r="F68" s="93">
        <f t="shared" si="1"/>
        <v>97.55099425981345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14791107.73</v>
      </c>
      <c r="E69" s="104">
        <f t="shared" si="14"/>
        <v>14146239.82</v>
      </c>
      <c r="F69" s="93">
        <f t="shared" si="1"/>
        <v>95.640164876278675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14790526.43</v>
      </c>
      <c r="E70" s="104">
        <f t="shared" si="15"/>
        <v>14145375.060000001</v>
      </c>
      <c r="F70" s="93">
        <f t="shared" si="1"/>
        <v>95.638077028202176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14790526.43</v>
      </c>
      <c r="E72" s="247">
        <v>14145375.060000001</v>
      </c>
      <c r="F72" s="93">
        <f t="shared" si="1"/>
        <v>95.638077028202176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159.24</v>
      </c>
      <c r="E76" s="247">
        <v>442.7</v>
      </c>
      <c r="F76" s="93">
        <f t="shared" si="1"/>
        <v>278.00803818136143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422.06</v>
      </c>
      <c r="E77" s="247">
        <v>422.06</v>
      </c>
      <c r="F77" s="93">
        <f t="shared" si="1"/>
        <v>100</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218004.9</v>
      </c>
      <c r="E78" s="104">
        <f>E79+SUM(E82:E84)-E85+E86</f>
        <v>270065.63</v>
      </c>
      <c r="F78" s="93">
        <f t="shared" si="1"/>
        <v>123.88053204308711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2.2000000000000002</v>
      </c>
      <c r="E83" s="247">
        <v>103.34</v>
      </c>
      <c r="F83" s="93">
        <f t="shared" si="1"/>
        <v>4697.272727272727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7630.13</v>
      </c>
      <c r="E84" s="247">
        <v>7169.55</v>
      </c>
      <c r="F84" s="93">
        <f t="shared" si="1"/>
        <v>93.963667722568289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210372.57</v>
      </c>
      <c r="E86" s="247">
        <v>262792.74</v>
      </c>
      <c r="F86" s="93">
        <f t="shared" si="1"/>
        <v>124.91777801640202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35911434.289999999</v>
      </c>
      <c r="E134" s="104">
        <f t="shared" si="23"/>
        <v>35952836.969999999</v>
      </c>
      <c r="F134" s="93">
        <f t="shared" si="1"/>
        <v>100.11529107878469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35911434.289999999</v>
      </c>
      <c r="E135" s="104">
        <f t="shared" si="24"/>
        <v>35952836.969999999</v>
      </c>
      <c r="F135" s="93">
        <f t="shared" si="1"/>
        <v>100.11529107878469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4665.21</v>
      </c>
      <c r="E138" s="247">
        <v>0</v>
      </c>
      <c r="F138" s="93">
        <f t="shared" si="1"/>
        <v>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32213661.370000001</v>
      </c>
      <c r="E139" s="247">
        <v>32255064.050000001</v>
      </c>
      <c r="F139" s="93">
        <f t="shared" si="1"/>
        <v>100.12852522265152</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61105.58</v>
      </c>
      <c r="E140" s="247">
        <v>65770.789999999994</v>
      </c>
      <c r="F140" s="93">
        <f t="shared" si="1"/>
        <v>107.63467100713223</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3632002.13</v>
      </c>
      <c r="E141" s="247">
        <v>3632002.13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3803205.58</v>
      </c>
      <c r="E146" s="104">
        <f t="shared" si="26"/>
        <v>2832337.3999999985</v>
      </c>
      <c r="F146" s="93">
        <f t="shared" si="1"/>
        <v>74.472371803787652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1109160.94</v>
      </c>
      <c r="E147" s="247">
        <v>1132477.76</v>
      </c>
      <c r="F147" s="93">
        <f t="shared" si="1"/>
        <v>102.1022034908658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609523.78999999992</v>
      </c>
      <c r="E149" s="104">
        <f t="shared" si="27"/>
        <v>590218.15</v>
      </c>
      <c r="F149" s="93">
        <f t="shared" si="1"/>
        <v>96.832668336046424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282913.51</v>
      </c>
      <c r="E151" s="247">
        <v>96248.14</v>
      </c>
      <c r="F151" s="93">
        <f t="shared" si="1"/>
        <v>34.020340704125438</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21608.67</v>
      </c>
      <c r="E152" s="247">
        <v>38568.589999999997</v>
      </c>
      <c r="F152" s="93">
        <f t="shared" si="1"/>
        <v>178.48664448112726</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284760.17</v>
      </c>
      <c r="E153" s="247">
        <v>375010.45</v>
      </c>
      <c r="F153" s="93">
        <f t="shared" si="1"/>
        <v>131.69343521602758</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3049.32</v>
      </c>
      <c r="E154" s="247">
        <v>0</v>
      </c>
      <c r="F154" s="93">
        <f t="shared" si="1"/>
        <v>0</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17192.12</v>
      </c>
      <c r="E155" s="247">
        <v>36190.97</v>
      </c>
      <c r="F155" s="93">
        <f t="shared" si="1"/>
        <v>210.50905880135784</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44200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3865792.45</v>
      </c>
      <c r="E158" s="247">
        <v>3930312.34</v>
      </c>
      <c r="F158" s="93">
        <f t="shared" si="1"/>
        <v>101.6689951888131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3269198.25</v>
      </c>
      <c r="E159" s="247">
        <v>2528392.7999999998</v>
      </c>
      <c r="F159" s="93">
        <f t="shared" si="1"/>
        <v>77.339843186322511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14553.78</v>
      </c>
      <c r="E160" s="247">
        <v>9337.98</v>
      </c>
      <c r="F160" s="93">
        <f t="shared" si="1"/>
        <v>64.1618878394479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258749.38</v>
      </c>
      <c r="E162" s="247">
        <v>265875.84999999998</v>
      </c>
      <c r="F162" s="93">
        <f t="shared" si="1"/>
        <v>102.75419790377853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5323773.01</v>
      </c>
      <c r="E163" s="247">
        <v>5624277.4800000004</v>
      </c>
      <c r="F163" s="93">
        <f t="shared" si="1"/>
        <v>105.6445770590809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124791.15000000002</v>
      </c>
      <c r="E164" s="104">
        <f t="shared" si="28"/>
        <v>67016.670000000042</v>
      </c>
      <c r="F164" s="93">
        <f t="shared" si="1"/>
        <v>53.703063077790389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197483.24</v>
      </c>
      <c r="E165" s="247">
        <v>181381.11</v>
      </c>
      <c r="F165" s="93">
        <f t="shared" si="1"/>
        <v>91.846330858254106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267051.28000000003</v>
      </c>
      <c r="E166" s="247">
        <v>230514.29</v>
      </c>
      <c r="F166" s="93">
        <f t="shared" si="1"/>
        <v>86.318361776809311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339743.37</v>
      </c>
      <c r="E169" s="247">
        <v>344878.73</v>
      </c>
      <c r="F169" s="93">
        <f t="shared" si="1"/>
        <v>101.51154090218155</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743367.29</v>
      </c>
      <c r="E170" s="104">
        <f t="shared" si="29"/>
        <v>961965.36</v>
      </c>
      <c r="F170" s="93">
        <f t="shared" si="1"/>
        <v>129.40646877265743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12936.73</v>
      </c>
      <c r="E171" s="247">
        <v>10487.54</v>
      </c>
      <c r="F171" s="93">
        <f t="shared" si="1"/>
        <v>81.067936024018437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730430.56</v>
      </c>
      <c r="E173" s="247">
        <v>951477.82</v>
      </c>
      <c r="F173" s="93">
        <f t="shared" si="1"/>
        <v>130.26259744663474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175248425.76000002</v>
      </c>
      <c r="E175" s="104">
        <f t="shared" si="30"/>
        <v>175582739.32999998</v>
      </c>
      <c r="F175" s="93">
        <f t="shared" si="1"/>
        <v>100.19076551960462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13980325.27</v>
      </c>
      <c r="E176" s="104">
        <f t="shared" si="31"/>
        <v>12981353.279999999</v>
      </c>
      <c r="F176" s="93">
        <f t="shared" si="1"/>
        <v>92.854443865167667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2356558.27</v>
      </c>
      <c r="E177" s="104">
        <f t="shared" si="32"/>
        <v>2716206.53</v>
      </c>
      <c r="F177" s="93">
        <f t="shared" si="1"/>
        <v>115.26158994574745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841232.55</v>
      </c>
      <c r="E178" s="247">
        <v>1084660.97</v>
      </c>
      <c r="F178" s="93">
        <f t="shared" si="1"/>
        <v>128.93711376241919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723527.15</v>
      </c>
      <c r="E179" s="247">
        <v>1012350.07</v>
      </c>
      <c r="F179" s="93">
        <f t="shared" si="1"/>
        <v>139.91873974597911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5284.3899999999994</v>
      </c>
      <c r="E180" s="104">
        <f t="shared" si="33"/>
        <v>1943.05</v>
      </c>
      <c r="F180" s="93">
        <f t="shared" si="1"/>
        <v>36.769617685295749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3145.9</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2138.4899999999998</v>
      </c>
      <c r="E183" s="247">
        <v>1943.05</v>
      </c>
      <c r="F183" s="93">
        <f t="shared" si="1"/>
        <v>90.86084106074847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6016.99</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75266.23</v>
      </c>
      <c r="E186" s="247">
        <v>16598.12</v>
      </c>
      <c r="F186" s="93">
        <f t="shared" si="1"/>
        <v>22.052546009013604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705230.96</v>
      </c>
      <c r="E188" s="247">
        <v>600654.31999999995</v>
      </c>
      <c r="F188" s="93">
        <f t="shared" si="1"/>
        <v>85.171291969371282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738406.17</v>
      </c>
      <c r="E189" s="247">
        <v>726075.75</v>
      </c>
      <c r="F189" s="93">
        <f t="shared" si="1"/>
        <v>98.330130421309988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10881403.91</v>
      </c>
      <c r="E206" s="104">
        <f t="shared" si="37"/>
        <v>9535114.0800000001</v>
      </c>
      <c r="F206" s="93">
        <f t="shared" si="1"/>
        <v>87.627609073836865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10881403.91</v>
      </c>
      <c r="E207" s="104">
        <f t="shared" si="38"/>
        <v>9535114.0800000001</v>
      </c>
      <c r="F207" s="93">
        <f t="shared" si="1"/>
        <v>87.627609073836865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7989521.3799999999</v>
      </c>
      <c r="E208" s="247">
        <v>7175597.5</v>
      </c>
      <c r="F208" s="93">
        <f t="shared" si="1"/>
        <v>89.812607773508461</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2551227.3199999998</v>
      </c>
      <c r="E212" s="247">
        <v>2359516.58</v>
      </c>
      <c r="F212" s="93">
        <f t="shared" si="1"/>
        <v>92.485548484954307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340655.21</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3956.92</v>
      </c>
      <c r="E234" s="104">
        <f t="shared" si="40"/>
        <v>3956.92</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3956.92</v>
      </c>
      <c r="E236" s="247">
        <v>3956.92</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161268100.49000001</v>
      </c>
      <c r="E237" s="104">
        <f t="shared" si="41"/>
        <v>162601386.04999998</v>
      </c>
      <c r="F237" s="93">
        <f t="shared" si="1"/>
        <v>100.8267509544348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144816584</v>
      </c>
      <c r="E238" s="104">
        <f t="shared" si="42"/>
        <v>147895250.27999997</v>
      </c>
      <c r="F238" s="93">
        <f t="shared" si="1"/>
        <v>102.12590726487511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155697987.91</v>
      </c>
      <c r="E239" s="104">
        <f t="shared" si="43"/>
        <v>157430364.35999998</v>
      </c>
      <c r="F239" s="93">
        <f t="shared" si="1"/>
        <v>101.11265179033744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139826276.03999999</v>
      </c>
      <c r="E240" s="247">
        <v>141315330.66</v>
      </c>
      <c r="F240" s="93">
        <f t="shared" si="1"/>
        <v>101.06493190133594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15871711.869999999</v>
      </c>
      <c r="E241" s="247">
        <v>16115033.699999999</v>
      </c>
      <c r="F241" s="93">
        <f t="shared" si="1"/>
        <v>101.53305347270016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10881403.91</v>
      </c>
      <c r="E242" s="104">
        <f t="shared" si="44"/>
        <v>9535114.0800000001</v>
      </c>
      <c r="F242" s="93">
        <f t="shared" si="1"/>
        <v>87.627609073836865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10881403.91</v>
      </c>
      <c r="E243" s="247">
        <v>9535114.0800000001</v>
      </c>
      <c r="F243" s="93">
        <f t="shared" si="1"/>
        <v>87.627609073836865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12722757.130000001</v>
      </c>
      <c r="E245" s="104">
        <f t="shared" si="45"/>
        <v>12041209.18</v>
      </c>
      <c r="F245" s="93">
        <f t="shared" si="1"/>
        <v>94.643079774014353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14035142.940000001</v>
      </c>
      <c r="E246" s="104">
        <f t="shared" si="46"/>
        <v>13428901.689999999</v>
      </c>
      <c r="F246" s="93">
        <f t="shared" si="1"/>
        <v>95.680548088525541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8412857.3900000006</v>
      </c>
      <c r="E247" s="247">
        <v>13315075.34</v>
      </c>
      <c r="F247" s="93">
        <f t="shared" si="1"/>
        <v>158.27054617408652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5622285.5499999998</v>
      </c>
      <c r="E248" s="247">
        <v>113826.35</v>
      </c>
      <c r="F248" s="93">
        <f t="shared" si="1"/>
        <v>2.0245565435572725</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1312385.81</v>
      </c>
      <c r="E250" s="104">
        <f t="shared" si="47"/>
        <v>1387692.51</v>
      </c>
      <c r="F250" s="93">
        <f t="shared" si="1"/>
        <v>105.73815256353618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1312385.81</v>
      </c>
      <c r="E253" s="247">
        <v>1387692.51</v>
      </c>
      <c r="F253" s="93">
        <f t="shared" si="1"/>
        <v>105.73815256353618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3613322.56</v>
      </c>
      <c r="E255" s="247">
        <v>2605589.08</v>
      </c>
      <c r="F255" s="93">
        <f t="shared" si="1"/>
        <v>72.110613894376485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115436.8</v>
      </c>
      <c r="E256" s="247">
        <v>59337.51</v>
      </c>
      <c r="F256" s="93">
        <f t="shared" si="1"/>
        <v>51.402594320008873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44972346.409999996</v>
      </c>
      <c r="E259" s="104">
        <f t="shared" si="49"/>
        <v>45530263.43</v>
      </c>
      <c r="F259" s="93">
        <f t="shared" si="1"/>
        <v>101.24057796520918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44972346.409999996</v>
      </c>
      <c r="E260" s="248">
        <v>45530263.43</v>
      </c>
      <c r="F260" s="97">
        <f t="shared" si="1"/>
        <v>101.24057796520918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7731156.4900000002</v>
      </c>
      <c r="E264" s="247">
        <v>8165912.9100000001</v>
      </c>
      <c r="F264" s="93">
        <f t="shared" si="50"/>
        <v>105.62343318961844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1395822.1</v>
      </c>
      <c r="E265" s="247">
        <v>290701.96999999997</v>
      </c>
      <c r="F265" s="93">
        <f t="shared" si="50"/>
        <v>20.826577398366165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449649.54</v>
      </c>
      <c r="E266" s="247">
        <v>153097.21</v>
      </c>
      <c r="F266" s="93">
        <f t="shared" si="50"/>
        <v>34.048118897219375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14884.98</v>
      </c>
      <c r="E267" s="247">
        <v>258798.19</v>
      </c>
      <c r="F267" s="93">
        <f t="shared" si="50"/>
        <v>1738.6532598632987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76040.899999999994</v>
      </c>
      <c r="E268" s="247">
        <v>87525.68</v>
      </c>
      <c r="F268" s="93">
        <f t="shared" si="50"/>
        <v>115.10342460439054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2211.54</v>
      </c>
      <c r="E269" s="247">
        <v>19491.52</v>
      </c>
      <c r="F269" s="93">
        <f t="shared" si="50"/>
        <v>881.35507383994866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132120.13</v>
      </c>
      <c r="E271" s="247">
        <v>155775.54</v>
      </c>
      <c r="F271" s="93">
        <f t="shared" si="50"/>
        <v>117.90447072675451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239178.91</v>
      </c>
      <c r="E287" s="247">
        <v>213574.27</v>
      </c>
      <c r="F287" s="93">
        <f t="shared" si="50"/>
        <v>89.294775195689283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2117379.36</v>
      </c>
      <c r="E288" s="247">
        <v>2502632.2599999998</v>
      </c>
      <c r="F288" s="93">
        <f t="shared" si="50"/>
        <v>118.19479812063531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19178.580000000002</v>
      </c>
      <c r="E289" s="247">
        <v>63539.61</v>
      </c>
      <c r="F289" s="93">
        <f t="shared" si="50"/>
        <v>331.30508098096936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719227.59</v>
      </c>
      <c r="E290" s="247">
        <v>662536.14</v>
      </c>
      <c r="F290" s="93">
        <f t="shared" si="50"/>
        <v>92.11773146800445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14746.98</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10866656.93</v>
      </c>
      <c r="E294" s="247">
        <v>9535114.0800000001</v>
      </c>
      <c r="F294" s="93">
        <f t="shared" si="50"/>
        <v>87.746527210922082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3049.75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74800.34</v>
      </c>
      <c r="E297" s="247">
        <v>222132.19</v>
      </c>
      <c r="F297" s="93">
        <f t="shared" si="50"/>
        <v>296.96681860002241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212211.97</v>
      </c>
      <c r="E298" s="247">
        <v>38428.54</v>
      </c>
      <c r="F298" s="93">
        <f t="shared" si="50"/>
        <v>18.108563810043325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31606.17</v>
      </c>
      <c r="E299" s="247">
        <v>85858.4</v>
      </c>
      <c r="F299" s="93">
        <f t="shared" si="50"/>
        <v>271.65075679843522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66141.62</v>
      </c>
      <c r="E302" s="247">
        <v>64801.31</v>
      </c>
      <c r="F302" s="93">
        <f t="shared" si="50"/>
        <v>97.97357548847458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1" sqref="B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3396541.12</v>
      </c>
      <c r="E5" s="79">
        <f t="shared" si="0"/>
        <v>4025510.63</v>
      </c>
      <c r="F5" s="80">
        <f t="shared" ref="F5:F141" si="1">IF(D5&gt;0,IF(E5/D5&gt;=100,"&gt;&gt;100",E5/D5*100),"-")</f>
        <v>118.5179418643399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197271</v>
      </c>
      <c r="E6" s="81">
        <f t="shared" si="2"/>
        <v>256749.5</v>
      </c>
      <c r="F6" s="63">
        <f t="shared" si="1"/>
        <v>130.15065569698535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85291</v>
      </c>
      <c r="E7" s="249">
        <v>113898.64</v>
      </c>
      <c r="F7" s="63">
        <f t="shared" si="1"/>
        <v>133.54121771347505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111980</v>
      </c>
      <c r="E8" s="249">
        <v>142850.85999999999</v>
      </c>
      <c r="F8" s="63">
        <f t="shared" si="1"/>
        <v>127.56819074834792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2363960.12</v>
      </c>
      <c r="E13" s="81">
        <f t="shared" si="4"/>
        <v>2806327.48</v>
      </c>
      <c r="F13" s="63">
        <f t="shared" si="1"/>
        <v>118.7129789651443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1893260</v>
      </c>
      <c r="E14" s="249">
        <v>2131910.6</v>
      </c>
      <c r="F14" s="63">
        <f t="shared" si="1"/>
        <v>112.60527344368974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470700.12</v>
      </c>
      <c r="E16" s="249">
        <v>674416.88</v>
      </c>
      <c r="F16" s="63">
        <f t="shared" si="1"/>
        <v>143.27952157734737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161769</v>
      </c>
      <c r="E18" s="249">
        <v>136827.72</v>
      </c>
      <c r="F18" s="63">
        <f t="shared" si="1"/>
        <v>84.582163455297362</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544410</v>
      </c>
      <c r="E19" s="249">
        <v>707121.51</v>
      </c>
      <c r="F19" s="63">
        <f t="shared" si="1"/>
        <v>129.88767840414394</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129131</v>
      </c>
      <c r="E20" s="249">
        <v>118484.42</v>
      </c>
      <c r="F20" s="63">
        <f t="shared" si="1"/>
        <v>91.755209825680893</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1065678.04</v>
      </c>
      <c r="E28" s="81">
        <f t="shared" si="6"/>
        <v>1370999.7200000002</v>
      </c>
      <c r="F28" s="63">
        <f t="shared" si="1"/>
        <v>128.65046182240934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17426</v>
      </c>
      <c r="E29" s="249">
        <v>32680</v>
      </c>
      <c r="F29" s="63">
        <f t="shared" si="1"/>
        <v>187.53586594743487</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1015861.04</v>
      </c>
      <c r="E30" s="249">
        <v>1249731.8700000001</v>
      </c>
      <c r="F30" s="63">
        <f t="shared" si="1"/>
        <v>123.02193122791675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28409</v>
      </c>
      <c r="E33" s="249">
        <v>84587.85</v>
      </c>
      <c r="F33" s="63">
        <f t="shared" si="1"/>
        <v>297.75018480059134</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3982</v>
      </c>
      <c r="E34" s="249">
        <v>4000</v>
      </c>
      <c r="F34" s="63">
        <f t="shared" si="1"/>
        <v>100.45203415369161</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2704008</v>
      </c>
      <c r="E35" s="81">
        <f t="shared" si="7"/>
        <v>3106647.25</v>
      </c>
      <c r="F35" s="63">
        <f t="shared" si="1"/>
        <v>114.89046075307469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93199</v>
      </c>
      <c r="E36" s="81">
        <f t="shared" si="8"/>
        <v>81870.44</v>
      </c>
      <c r="F36" s="63">
        <f t="shared" si="1"/>
        <v>87.844762282857118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93199</v>
      </c>
      <c r="E37" s="249">
        <v>81870.44</v>
      </c>
      <c r="F37" s="63">
        <f t="shared" si="1"/>
        <v>87.844762282857118</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46707</v>
      </c>
      <c r="E39" s="81">
        <f t="shared" si="9"/>
        <v>206162.31000000003</v>
      </c>
      <c r="F39" s="63">
        <f t="shared" si="1"/>
        <v>441.39488727599723</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45011</v>
      </c>
      <c r="E40" s="249">
        <v>203594.14</v>
      </c>
      <c r="F40" s="63">
        <f t="shared" si="1"/>
        <v>452.32085490213507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1696</v>
      </c>
      <c r="E42" s="249">
        <v>2568.17</v>
      </c>
      <c r="F42" s="63">
        <f t="shared" si="1"/>
        <v>151.42511792452831</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2524737</v>
      </c>
      <c r="E54" s="81">
        <f t="shared" si="12"/>
        <v>2748225.18</v>
      </c>
      <c r="F54" s="63">
        <f t="shared" si="1"/>
        <v>108.85193903364984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2524737</v>
      </c>
      <c r="E55" s="249">
        <v>2748225.18</v>
      </c>
      <c r="F55" s="63">
        <f t="shared" si="1"/>
        <v>108.85193903364984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39365</v>
      </c>
      <c r="E74" s="249">
        <v>70389.320000000007</v>
      </c>
      <c r="F74" s="63">
        <f t="shared" si="1"/>
        <v>178.81193954020068</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1596658</v>
      </c>
      <c r="E75" s="81">
        <f t="shared" si="15"/>
        <v>1449253.6</v>
      </c>
      <c r="F75" s="63">
        <f t="shared" si="1"/>
        <v>90.767941537887268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787898</v>
      </c>
      <c r="E76" s="249">
        <v>756570.43</v>
      </c>
      <c r="F76" s="63">
        <f t="shared" si="1"/>
        <v>96.023905378614998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573333</v>
      </c>
      <c r="E77" s="249">
        <v>271071.78999999998</v>
      </c>
      <c r="F77" s="63">
        <f t="shared" si="1"/>
        <v>47.279990860459797</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18966</v>
      </c>
      <c r="E78" s="249">
        <v>29578.57</v>
      </c>
      <c r="F78" s="63">
        <f t="shared" si="1"/>
        <v>155.95576294421596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39816</v>
      </c>
      <c r="E79" s="249">
        <v>39816.839999999997</v>
      </c>
      <c r="F79" s="63">
        <f t="shared" si="1"/>
        <v>100.00210970464134</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176645</v>
      </c>
      <c r="E81" s="249">
        <v>352215.97</v>
      </c>
      <c r="F81" s="63">
        <f t="shared" si="1"/>
        <v>199.39198392255653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3290581</v>
      </c>
      <c r="E82" s="81">
        <f t="shared" si="16"/>
        <v>3404934.6500000004</v>
      </c>
      <c r="F82" s="63">
        <f t="shared" si="1"/>
        <v>103.47518113062711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81691</v>
      </c>
      <c r="E83" s="249">
        <v>214280.54</v>
      </c>
      <c r="F83" s="63">
        <f t="shared" si="1"/>
        <v>262.30617815916071</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2307154</v>
      </c>
      <c r="E84" s="249">
        <v>1947918.71</v>
      </c>
      <c r="F84" s="63">
        <f t="shared" si="1"/>
        <v>84.42950535594936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865180</v>
      </c>
      <c r="E86" s="249">
        <v>1190756.82</v>
      </c>
      <c r="F86" s="63">
        <f t="shared" si="1"/>
        <v>137.63110797753069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36556</v>
      </c>
      <c r="E88" s="249">
        <v>51978.58</v>
      </c>
      <c r="F88" s="63">
        <f t="shared" si="1"/>
        <v>142.18891563628407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372692</v>
      </c>
      <c r="E89" s="81">
        <f t="shared" si="17"/>
        <v>217610.47</v>
      </c>
      <c r="F89" s="63">
        <f t="shared" si="1"/>
        <v>58.388822405632531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110562</v>
      </c>
      <c r="E105" s="249">
        <v>104960.61</v>
      </c>
      <c r="F105" s="63">
        <f t="shared" si="1"/>
        <v>94.933711401747431</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262130</v>
      </c>
      <c r="E106" s="249">
        <v>112649.86</v>
      </c>
      <c r="F106" s="63">
        <f t="shared" si="1"/>
        <v>42.974806393774081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4093529.5300000003</v>
      </c>
      <c r="E107" s="81">
        <f t="shared" si="21"/>
        <v>5383957.6700000009</v>
      </c>
      <c r="F107" s="63">
        <f t="shared" si="1"/>
        <v>131.52360647560789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1958757</v>
      </c>
      <c r="E108" s="249">
        <v>2288230.54</v>
      </c>
      <c r="F108" s="63">
        <f t="shared" si="1"/>
        <v>116.82054180278615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1843513.53</v>
      </c>
      <c r="E109" s="249">
        <v>2705046.33</v>
      </c>
      <c r="F109" s="63">
        <f t="shared" si="1"/>
        <v>146.73319647401775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3714</v>
      </c>
      <c r="E111" s="249">
        <v>3720</v>
      </c>
      <c r="F111" s="63">
        <f t="shared" si="1"/>
        <v>100.16155088852989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99696</v>
      </c>
      <c r="E112" s="249">
        <v>151344.60999999999</v>
      </c>
      <c r="F112" s="63">
        <f t="shared" si="1"/>
        <v>151.80610054565881</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187849</v>
      </c>
      <c r="E113" s="249">
        <v>235616.19</v>
      </c>
      <c r="F113" s="63">
        <f t="shared" si="1"/>
        <v>125.42850374502925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10040553.57</v>
      </c>
      <c r="E114" s="81">
        <f t="shared" si="22"/>
        <v>12994647.799999999</v>
      </c>
      <c r="F114" s="63">
        <f t="shared" si="1"/>
        <v>129.42162709859431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9801067.5700000003</v>
      </c>
      <c r="E115" s="81">
        <f t="shared" si="23"/>
        <v>12738562.779999999</v>
      </c>
      <c r="F115" s="63">
        <f t="shared" si="1"/>
        <v>129.97117598690323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3849512.16</v>
      </c>
      <c r="E116" s="249">
        <v>5549644.0099999998</v>
      </c>
      <c r="F116" s="63">
        <f t="shared" si="1"/>
        <v>144.16486503578156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5951555.4100000001</v>
      </c>
      <c r="E117" s="249">
        <v>7188918.7699999996</v>
      </c>
      <c r="F117" s="63">
        <f t="shared" si="1"/>
        <v>120.79058791792379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103326</v>
      </c>
      <c r="E118" s="81">
        <f t="shared" si="24"/>
        <v>115135.08</v>
      </c>
      <c r="F118" s="63">
        <f t="shared" si="1"/>
        <v>111.42895302247256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103326</v>
      </c>
      <c r="E120" s="249">
        <v>115135.08</v>
      </c>
      <c r="F120" s="63">
        <f t="shared" si="1"/>
        <v>111.42895302247256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78838</v>
      </c>
      <c r="E122" s="81">
        <f t="shared" si="25"/>
        <v>84289.34</v>
      </c>
      <c r="F122" s="63">
        <f t="shared" si="1"/>
        <v>106.91460970597934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78838</v>
      </c>
      <c r="E124" s="249">
        <v>84289.34</v>
      </c>
      <c r="F124" s="63">
        <f t="shared" si="1"/>
        <v>106.91460970597934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10299</v>
      </c>
      <c r="E125" s="249">
        <v>9636.92</v>
      </c>
      <c r="F125" s="63">
        <f t="shared" si="1"/>
        <v>93.571414700456359</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47023</v>
      </c>
      <c r="E127" s="249">
        <v>47023.68</v>
      </c>
      <c r="F127" s="63">
        <f t="shared" si="1"/>
        <v>100.00144610084428</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1558824.17</v>
      </c>
      <c r="E129" s="81">
        <f t="shared" si="26"/>
        <v>1701951.1099999999</v>
      </c>
      <c r="F129" s="63">
        <f t="shared" si="1"/>
        <v>109.18172445324605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600753</v>
      </c>
      <c r="E133" s="249">
        <v>679270</v>
      </c>
      <c r="F133" s="63">
        <f t="shared" si="1"/>
        <v>113.06976411270522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407126.17</v>
      </c>
      <c r="E135" s="249">
        <v>426167.41</v>
      </c>
      <c r="F135" s="63">
        <f t="shared" si="1"/>
        <v>104.67698748031845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2489</v>
      </c>
      <c r="E136" s="249">
        <v>560</v>
      </c>
      <c r="F136" s="63">
        <f t="shared" si="1"/>
        <v>22.498995580554439</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65190</v>
      </c>
      <c r="E137" s="249">
        <v>62753.599999999999</v>
      </c>
      <c r="F137" s="63">
        <f t="shared" si="1"/>
        <v>96.262616965792304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214398</v>
      </c>
      <c r="E138" s="249">
        <v>232766.77</v>
      </c>
      <c r="F138" s="63">
        <f t="shared" si="1"/>
        <v>108.56760324256756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7132</v>
      </c>
      <c r="E139" s="249">
        <v>3328.9</v>
      </c>
      <c r="F139" s="63">
        <f t="shared" si="1"/>
        <v>46.675546831183404</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261736</v>
      </c>
      <c r="E140" s="249">
        <v>297104.43</v>
      </c>
      <c r="F140" s="63">
        <f t="shared" si="1"/>
        <v>113.51301693309289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28119065.43</v>
      </c>
      <c r="E141" s="106">
        <f t="shared" si="28"/>
        <v>33655512.899999999</v>
      </c>
      <c r="F141" s="82">
        <f t="shared" si="1"/>
        <v>119.68930113905283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4" sqref="B1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24889.15</v>
      </c>
      <c r="E5" s="107">
        <f t="shared" si="0"/>
        <v>368137.2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36467.08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36467.08</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36467.08</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24889.15</v>
      </c>
      <c r="E22" s="108">
        <f t="shared" si="3"/>
        <v>331670.12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24889.15</v>
      </c>
      <c r="E23" s="108">
        <f t="shared" si="4"/>
        <v>24372.38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24889.15</v>
      </c>
      <c r="E25" s="250">
        <v>24372.38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307297.74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277064.25</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30233.49</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B9" sqref="B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13976368.35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37811158.880000003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1945076.84</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30153721.260000002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12010858.73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9602334.8599999994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143388.48000000001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901390.62</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1287676.6000000001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601279.02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5606792.9500000002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5712360.7800000003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38810130.869999997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1869815.38</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29869334.469999999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11767420.279999999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9313511.8699999992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146739.82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907407.61</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1346344.71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601279.02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5786631.1600000001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5724691.1900000004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1346289.83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1346289.83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12977396.360000007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136924.81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68707.5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1430.17</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924.86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95.26</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410.05</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66482.19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65551.77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909.83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20.59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795.14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775.9</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19.239999999999998</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68217.31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63573.3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4644.01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12840471.550000001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110513.32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2532220.61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662623.54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9535114.0800000001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35142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Pilat</cp:lastModifiedBy>
  <cp:lastPrinted>2024-02-19T11:56:00Z</cp:lastPrinted>
  <dcterms:created xsi:type="dcterms:W3CDTF">2022-04-01T05:14:30Z</dcterms:created>
  <dcterms:modified xsi:type="dcterms:W3CDTF">2024-02-19T14:31:24Z</dcterms:modified>
</cp:coreProperties>
</file>